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1 ENERO\PUBLICACION\"/>
    </mc:Choice>
  </mc:AlternateContent>
  <xr:revisionPtr revIDLastSave="0" documentId="13_ncr:1_{D8FD0F5F-717F-4FB5-B0CC-51A5C511A6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ESTADISTICO ENERO" sheetId="3" r:id="rId1"/>
  </sheets>
  <definedNames>
    <definedName name="_xlnm._FilterDatabase" localSheetId="0" hidden="1">'CUADRO ESTADISTICO ENERO'!$A$4:$CNY$104</definedName>
    <definedName name="_xlnm.Print_Area" localSheetId="0">'CUADRO ESTADISTICO ENERO'!$A$1:$EP$104</definedName>
    <definedName name="_xlnm.Print_Titles" localSheetId="0">'CUADRO ESTADISTICO ENERO'!$1:$7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3" l="1"/>
  <c r="D77" i="3"/>
  <c r="D78" i="3"/>
  <c r="DJ64" i="3"/>
  <c r="CT64" i="3"/>
  <c r="CT8" i="3" l="1"/>
  <c r="DY9" i="3"/>
  <c r="DZ9" i="3"/>
  <c r="DY10" i="3"/>
  <c r="DZ10" i="3"/>
  <c r="DY11" i="3"/>
  <c r="DZ11" i="3"/>
  <c r="DY12" i="3"/>
  <c r="DZ12" i="3"/>
  <c r="DY13" i="3"/>
  <c r="DZ13" i="3"/>
  <c r="DY14" i="3"/>
  <c r="DZ14" i="3"/>
  <c r="DY15" i="3"/>
  <c r="DZ15" i="3"/>
  <c r="DY16" i="3"/>
  <c r="DZ16" i="3"/>
  <c r="DY17" i="3"/>
  <c r="DZ17" i="3"/>
  <c r="DY18" i="3"/>
  <c r="DZ18" i="3"/>
  <c r="DY19" i="3"/>
  <c r="DZ19" i="3"/>
  <c r="DY20" i="3"/>
  <c r="DZ20" i="3"/>
  <c r="DY21" i="3"/>
  <c r="DZ21" i="3"/>
  <c r="DY22" i="3"/>
  <c r="DZ22" i="3"/>
  <c r="DY23" i="3"/>
  <c r="DZ23" i="3"/>
  <c r="DY24" i="3"/>
  <c r="DZ24" i="3"/>
  <c r="DY25" i="3"/>
  <c r="DZ25" i="3"/>
  <c r="DY26" i="3"/>
  <c r="DZ26" i="3"/>
  <c r="DY27" i="3"/>
  <c r="DZ27" i="3"/>
  <c r="DY28" i="3"/>
  <c r="DZ28" i="3"/>
  <c r="DY29" i="3"/>
  <c r="DZ29" i="3"/>
  <c r="DY30" i="3"/>
  <c r="DZ30" i="3"/>
  <c r="DY31" i="3"/>
  <c r="DZ31" i="3"/>
  <c r="DY32" i="3"/>
  <c r="DZ32" i="3"/>
  <c r="DY33" i="3"/>
  <c r="DZ33" i="3"/>
  <c r="DY34" i="3"/>
  <c r="DZ34" i="3"/>
  <c r="DY35" i="3"/>
  <c r="DZ35" i="3"/>
  <c r="DY36" i="3"/>
  <c r="DZ36" i="3"/>
  <c r="DY37" i="3"/>
  <c r="DZ37" i="3"/>
  <c r="DY38" i="3"/>
  <c r="DZ38" i="3"/>
  <c r="DY39" i="3"/>
  <c r="DZ39" i="3"/>
  <c r="DY40" i="3"/>
  <c r="DZ40" i="3"/>
  <c r="DY41" i="3"/>
  <c r="DZ41" i="3"/>
  <c r="DY42" i="3"/>
  <c r="DZ42" i="3"/>
  <c r="DY43" i="3"/>
  <c r="DZ43" i="3"/>
  <c r="DY44" i="3"/>
  <c r="DZ44" i="3"/>
  <c r="DY45" i="3"/>
  <c r="DZ45" i="3"/>
  <c r="DY46" i="3"/>
  <c r="DZ46" i="3"/>
  <c r="DY47" i="3"/>
  <c r="DZ47" i="3"/>
  <c r="DY48" i="3"/>
  <c r="DZ48" i="3"/>
  <c r="DY49" i="3"/>
  <c r="DZ49" i="3"/>
  <c r="DY50" i="3"/>
  <c r="DZ50" i="3"/>
  <c r="DY51" i="3"/>
  <c r="DZ51" i="3"/>
  <c r="DY52" i="3"/>
  <c r="DZ52" i="3"/>
  <c r="DY53" i="3"/>
  <c r="DZ53" i="3"/>
  <c r="DY54" i="3"/>
  <c r="DZ54" i="3"/>
  <c r="DY55" i="3"/>
  <c r="DZ55" i="3"/>
  <c r="DY56" i="3"/>
  <c r="DZ56" i="3"/>
  <c r="DY57" i="3"/>
  <c r="DZ57" i="3"/>
  <c r="DY58" i="3"/>
  <c r="DZ58" i="3"/>
  <c r="DY59" i="3"/>
  <c r="DZ59" i="3"/>
  <c r="DY60" i="3"/>
  <c r="DZ60" i="3"/>
  <c r="DY61" i="3"/>
  <c r="DZ61" i="3"/>
  <c r="DY62" i="3"/>
  <c r="DZ62" i="3"/>
  <c r="DY63" i="3"/>
  <c r="DZ63" i="3"/>
  <c r="DY64" i="3"/>
  <c r="DZ64" i="3"/>
  <c r="DY65" i="3"/>
  <c r="DZ65" i="3"/>
  <c r="DY66" i="3"/>
  <c r="DZ66" i="3"/>
  <c r="DY67" i="3"/>
  <c r="DZ67" i="3"/>
  <c r="DY68" i="3"/>
  <c r="DZ68" i="3"/>
  <c r="DY69" i="3"/>
  <c r="DZ69" i="3"/>
  <c r="DY70" i="3"/>
  <c r="DZ70" i="3"/>
  <c r="DY71" i="3"/>
  <c r="DZ71" i="3"/>
  <c r="DY72" i="3"/>
  <c r="DZ72" i="3"/>
  <c r="DY73" i="3"/>
  <c r="DZ73" i="3"/>
  <c r="DY74" i="3"/>
  <c r="DZ74" i="3"/>
  <c r="DY75" i="3"/>
  <c r="DZ75" i="3"/>
  <c r="DY76" i="3"/>
  <c r="DZ76" i="3"/>
  <c r="DY77" i="3"/>
  <c r="DZ77" i="3"/>
  <c r="DY78" i="3"/>
  <c r="DZ78" i="3"/>
  <c r="DY79" i="3"/>
  <c r="DZ79" i="3"/>
  <c r="DY80" i="3"/>
  <c r="DZ80" i="3"/>
  <c r="DY81" i="3"/>
  <c r="DZ81" i="3"/>
  <c r="DY82" i="3"/>
  <c r="DZ82" i="3"/>
  <c r="DY83" i="3"/>
  <c r="DZ83" i="3"/>
  <c r="DY84" i="3"/>
  <c r="DZ84" i="3"/>
  <c r="DY85" i="3"/>
  <c r="DZ85" i="3"/>
  <c r="DY86" i="3"/>
  <c r="DZ86" i="3"/>
  <c r="DY87" i="3"/>
  <c r="DZ87" i="3"/>
  <c r="DY88" i="3"/>
  <c r="DZ88" i="3"/>
  <c r="DY89" i="3"/>
  <c r="DZ89" i="3"/>
  <c r="DY90" i="3"/>
  <c r="DZ90" i="3"/>
  <c r="DY91" i="3"/>
  <c r="DZ91" i="3"/>
  <c r="DY92" i="3"/>
  <c r="DZ92" i="3"/>
  <c r="DY93" i="3"/>
  <c r="DZ93" i="3"/>
  <c r="DY94" i="3"/>
  <c r="DZ94" i="3"/>
  <c r="DY95" i="3"/>
  <c r="DZ95" i="3"/>
  <c r="DY96" i="3"/>
  <c r="DZ96" i="3"/>
  <c r="DY97" i="3"/>
  <c r="DZ97" i="3"/>
  <c r="DY98" i="3"/>
  <c r="DZ98" i="3"/>
  <c r="DY99" i="3"/>
  <c r="DZ99" i="3"/>
  <c r="DY100" i="3"/>
  <c r="DZ100" i="3"/>
  <c r="DY101" i="3"/>
  <c r="DZ101" i="3"/>
  <c r="DY102" i="3"/>
  <c r="DZ102" i="3"/>
  <c r="DY103" i="3"/>
  <c r="DZ103" i="3"/>
  <c r="DY8" i="3"/>
  <c r="DZ8" i="3"/>
  <c r="DJ9" i="3"/>
  <c r="DK9" i="3"/>
  <c r="DL9" i="3"/>
  <c r="DM9" i="3"/>
  <c r="DN9" i="3"/>
  <c r="DO9" i="3"/>
  <c r="DP9" i="3"/>
  <c r="DQ9" i="3"/>
  <c r="DR9" i="3"/>
  <c r="DS9" i="3"/>
  <c r="DT9" i="3"/>
  <c r="DU9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K64" i="3"/>
  <c r="DL64" i="3"/>
  <c r="DM64" i="3"/>
  <c r="DN64" i="3"/>
  <c r="DO64" i="3"/>
  <c r="DP64" i="3"/>
  <c r="DQ64" i="3"/>
  <c r="DR64" i="3"/>
  <c r="DS64" i="3"/>
  <c r="DT64" i="3"/>
  <c r="DU64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U8" i="3"/>
  <c r="DT8" i="3"/>
  <c r="DS8" i="3"/>
  <c r="DR8" i="3"/>
  <c r="DQ8" i="3"/>
  <c r="DP8" i="3"/>
  <c r="DO8" i="3"/>
  <c r="DN8" i="3"/>
  <c r="DM8" i="3"/>
  <c r="DL8" i="3"/>
  <c r="DK8" i="3"/>
  <c r="DJ8" i="3"/>
  <c r="CX10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E8" i="3"/>
  <c r="DD8" i="3"/>
  <c r="DC8" i="3"/>
  <c r="DB8" i="3"/>
  <c r="DA8" i="3"/>
  <c r="CZ8" i="3"/>
  <c r="CY8" i="3"/>
  <c r="CX8" i="3"/>
  <c r="CW8" i="3"/>
  <c r="CV8" i="3"/>
  <c r="CU8" i="3"/>
  <c r="DF8" i="3" l="1"/>
  <c r="DG8" i="3" s="1"/>
  <c r="DF65" i="3"/>
  <c r="DF64" i="3"/>
  <c r="DG64" i="3" s="1"/>
  <c r="DG65" i="3" l="1"/>
  <c r="V63" i="3"/>
  <c r="AJ63" i="3" s="1"/>
  <c r="AY14" i="3"/>
  <c r="V11" i="3"/>
  <c r="AJ11" i="3" s="1"/>
  <c r="CL29" i="3"/>
  <c r="V65" i="3" l="1"/>
  <c r="AJ65" i="3" s="1"/>
  <c r="V66" i="3"/>
  <c r="AJ66" i="3" s="1"/>
  <c r="V67" i="3"/>
  <c r="AJ67" i="3" s="1"/>
  <c r="V68" i="3"/>
  <c r="AJ68" i="3" s="1"/>
  <c r="V69" i="3"/>
  <c r="AJ69" i="3" s="1"/>
  <c r="V70" i="3"/>
  <c r="AJ70" i="3" s="1"/>
  <c r="V71" i="3"/>
  <c r="AJ71" i="3" s="1"/>
  <c r="V72" i="3"/>
  <c r="AJ72" i="3" s="1"/>
  <c r="V73" i="3"/>
  <c r="AJ73" i="3" s="1"/>
  <c r="V74" i="3"/>
  <c r="AJ74" i="3" s="1"/>
  <c r="V75" i="3"/>
  <c r="AJ75" i="3" s="1"/>
  <c r="V76" i="3"/>
  <c r="AJ76" i="3" s="1"/>
  <c r="V77" i="3"/>
  <c r="AJ77" i="3" s="1"/>
  <c r="V78" i="3"/>
  <c r="AJ78" i="3" s="1"/>
  <c r="V79" i="3"/>
  <c r="AJ79" i="3" s="1"/>
  <c r="V80" i="3"/>
  <c r="AJ80" i="3" s="1"/>
  <c r="V81" i="3"/>
  <c r="AJ81" i="3" s="1"/>
  <c r="V82" i="3"/>
  <c r="AJ82" i="3" s="1"/>
  <c r="V83" i="3"/>
  <c r="AJ83" i="3" s="1"/>
  <c r="V84" i="3"/>
  <c r="AJ84" i="3" s="1"/>
  <c r="V85" i="3"/>
  <c r="AJ85" i="3" s="1"/>
  <c r="V86" i="3"/>
  <c r="AJ86" i="3" s="1"/>
  <c r="V87" i="3"/>
  <c r="AJ87" i="3" s="1"/>
  <c r="V88" i="3"/>
  <c r="AJ88" i="3" s="1"/>
  <c r="V89" i="3"/>
  <c r="AJ89" i="3" s="1"/>
  <c r="V90" i="3"/>
  <c r="AJ90" i="3" s="1"/>
  <c r="V91" i="3"/>
  <c r="AJ91" i="3" s="1"/>
  <c r="V92" i="3"/>
  <c r="AJ92" i="3" s="1"/>
  <c r="V93" i="3"/>
  <c r="AJ93" i="3" s="1"/>
  <c r="V94" i="3"/>
  <c r="AJ94" i="3" s="1"/>
  <c r="V95" i="3"/>
  <c r="AJ95" i="3" s="1"/>
  <c r="V96" i="3"/>
  <c r="AJ96" i="3" s="1"/>
  <c r="V97" i="3"/>
  <c r="AJ97" i="3" s="1"/>
  <c r="V98" i="3"/>
  <c r="AJ98" i="3" s="1"/>
  <c r="V99" i="3"/>
  <c r="AJ99" i="3" s="1"/>
  <c r="V100" i="3"/>
  <c r="AJ100" i="3" s="1"/>
  <c r="V101" i="3"/>
  <c r="AJ101" i="3" s="1"/>
  <c r="V102" i="3"/>
  <c r="AJ102" i="3" s="1"/>
  <c r="V103" i="3"/>
  <c r="AJ103" i="3" s="1"/>
  <c r="V9" i="3"/>
  <c r="AJ9" i="3" s="1"/>
  <c r="V10" i="3"/>
  <c r="AJ10" i="3" s="1"/>
  <c r="V12" i="3"/>
  <c r="AJ12" i="3" s="1"/>
  <c r="V13" i="3"/>
  <c r="AJ13" i="3" s="1"/>
  <c r="V14" i="3"/>
  <c r="AJ14" i="3" s="1"/>
  <c r="V15" i="3"/>
  <c r="AJ15" i="3" s="1"/>
  <c r="V16" i="3"/>
  <c r="AJ16" i="3" s="1"/>
  <c r="V17" i="3"/>
  <c r="AJ17" i="3" s="1"/>
  <c r="V18" i="3"/>
  <c r="AJ18" i="3" s="1"/>
  <c r="V19" i="3"/>
  <c r="AJ19" i="3" s="1"/>
  <c r="V20" i="3"/>
  <c r="AJ20" i="3" s="1"/>
  <c r="V21" i="3"/>
  <c r="AJ21" i="3" s="1"/>
  <c r="V22" i="3"/>
  <c r="AJ22" i="3" s="1"/>
  <c r="V23" i="3"/>
  <c r="AJ23" i="3" s="1"/>
  <c r="V24" i="3"/>
  <c r="AJ24" i="3" s="1"/>
  <c r="V25" i="3"/>
  <c r="AJ25" i="3" s="1"/>
  <c r="V26" i="3"/>
  <c r="AJ26" i="3" s="1"/>
  <c r="V27" i="3"/>
  <c r="AJ27" i="3" s="1"/>
  <c r="V28" i="3"/>
  <c r="AJ28" i="3" s="1"/>
  <c r="V29" i="3"/>
  <c r="AJ29" i="3" s="1"/>
  <c r="V30" i="3"/>
  <c r="AJ30" i="3" s="1"/>
  <c r="V31" i="3"/>
  <c r="AJ31" i="3" s="1"/>
  <c r="V32" i="3"/>
  <c r="AJ32" i="3" s="1"/>
  <c r="V33" i="3"/>
  <c r="AJ33" i="3" s="1"/>
  <c r="V34" i="3"/>
  <c r="AJ34" i="3" s="1"/>
  <c r="V35" i="3"/>
  <c r="AJ35" i="3" s="1"/>
  <c r="V36" i="3"/>
  <c r="AJ36" i="3" s="1"/>
  <c r="V37" i="3"/>
  <c r="AJ37" i="3" s="1"/>
  <c r="V38" i="3"/>
  <c r="AJ38" i="3" s="1"/>
  <c r="V39" i="3"/>
  <c r="AJ39" i="3" s="1"/>
  <c r="V40" i="3"/>
  <c r="AJ40" i="3" s="1"/>
  <c r="V41" i="3"/>
  <c r="AJ41" i="3" s="1"/>
  <c r="V42" i="3"/>
  <c r="AJ42" i="3" s="1"/>
  <c r="V43" i="3"/>
  <c r="AJ43" i="3" s="1"/>
  <c r="V44" i="3"/>
  <c r="AJ44" i="3" s="1"/>
  <c r="V45" i="3"/>
  <c r="AJ45" i="3" s="1"/>
  <c r="V46" i="3"/>
  <c r="AJ46" i="3" s="1"/>
  <c r="V47" i="3"/>
  <c r="AJ47" i="3" s="1"/>
  <c r="V48" i="3"/>
  <c r="AJ48" i="3" s="1"/>
  <c r="V49" i="3"/>
  <c r="AJ49" i="3" s="1"/>
  <c r="V50" i="3"/>
  <c r="AJ50" i="3" s="1"/>
  <c r="V51" i="3"/>
  <c r="AJ51" i="3" s="1"/>
  <c r="V52" i="3"/>
  <c r="AJ52" i="3" s="1"/>
  <c r="V53" i="3"/>
  <c r="AJ53" i="3" s="1"/>
  <c r="V54" i="3"/>
  <c r="AJ54" i="3" s="1"/>
  <c r="V55" i="3"/>
  <c r="AJ55" i="3" s="1"/>
  <c r="V56" i="3"/>
  <c r="AJ56" i="3" s="1"/>
  <c r="V57" i="3"/>
  <c r="AJ57" i="3" s="1"/>
  <c r="V58" i="3"/>
  <c r="AJ58" i="3" s="1"/>
  <c r="V59" i="3"/>
  <c r="AJ59" i="3" s="1"/>
  <c r="V60" i="3"/>
  <c r="AJ60" i="3" s="1"/>
  <c r="V61" i="3"/>
  <c r="AJ61" i="3" s="1"/>
  <c r="V62" i="3"/>
  <c r="AJ62" i="3" s="1"/>
  <c r="CL48" i="3"/>
  <c r="BY68" i="3"/>
  <c r="BL76" i="3"/>
  <c r="DV76" i="3" s="1"/>
  <c r="DW76" i="3" s="1"/>
  <c r="CL52" i="3" l="1"/>
  <c r="D8" i="3" l="1"/>
  <c r="V8" i="3"/>
  <c r="AJ8" i="3" s="1"/>
  <c r="D31" i="3"/>
  <c r="CN103" i="3" l="1"/>
  <c r="CL103" i="3"/>
  <c r="BY103" i="3"/>
  <c r="BL103" i="3"/>
  <c r="DV103" i="3" s="1"/>
  <c r="DW103" i="3" s="1"/>
  <c r="AY103" i="3"/>
  <c r="CQ103" i="3" s="1"/>
  <c r="AK103" i="3"/>
  <c r="AI103" i="3"/>
  <c r="AL103" i="3" s="1"/>
  <c r="D103" i="3"/>
  <c r="CN102" i="3"/>
  <c r="CL102" i="3"/>
  <c r="BY102" i="3"/>
  <c r="BL102" i="3"/>
  <c r="DV102" i="3" s="1"/>
  <c r="DW102" i="3" s="1"/>
  <c r="AY102" i="3"/>
  <c r="CQ102" i="3" s="1"/>
  <c r="AK102" i="3"/>
  <c r="AI102" i="3"/>
  <c r="AL102" i="3" s="1"/>
  <c r="D102" i="3"/>
  <c r="CN101" i="3"/>
  <c r="CL101" i="3"/>
  <c r="BY101" i="3"/>
  <c r="BL101" i="3"/>
  <c r="DV101" i="3" s="1"/>
  <c r="DW101" i="3" s="1"/>
  <c r="AY101" i="3"/>
  <c r="CQ101" i="3" s="1"/>
  <c r="AK101" i="3"/>
  <c r="AI101" i="3"/>
  <c r="AL101" i="3" s="1"/>
  <c r="D101" i="3"/>
  <c r="CN100" i="3"/>
  <c r="CL100" i="3"/>
  <c r="BY100" i="3"/>
  <c r="BL100" i="3"/>
  <c r="DV100" i="3" s="1"/>
  <c r="DW100" i="3" s="1"/>
  <c r="AY100" i="3"/>
  <c r="CQ100" i="3" s="1"/>
  <c r="AK100" i="3"/>
  <c r="AI100" i="3"/>
  <c r="AL100" i="3" s="1"/>
  <c r="D100" i="3"/>
  <c r="CN99" i="3"/>
  <c r="CL99" i="3"/>
  <c r="BY99" i="3"/>
  <c r="BL99" i="3"/>
  <c r="DV99" i="3" s="1"/>
  <c r="DW99" i="3" s="1"/>
  <c r="AY99" i="3"/>
  <c r="CQ99" i="3" s="1"/>
  <c r="AK99" i="3"/>
  <c r="AI99" i="3"/>
  <c r="AL99" i="3" s="1"/>
  <c r="D99" i="3"/>
  <c r="CN98" i="3"/>
  <c r="CL98" i="3"/>
  <c r="BY98" i="3"/>
  <c r="BL98" i="3"/>
  <c r="DV98" i="3" s="1"/>
  <c r="DW98" i="3" s="1"/>
  <c r="AY98" i="3"/>
  <c r="CQ98" i="3" s="1"/>
  <c r="AK98" i="3"/>
  <c r="AI98" i="3"/>
  <c r="AL98" i="3" s="1"/>
  <c r="D98" i="3"/>
  <c r="CN97" i="3"/>
  <c r="CL97" i="3"/>
  <c r="BY97" i="3"/>
  <c r="BL97" i="3"/>
  <c r="DV97" i="3" s="1"/>
  <c r="DW97" i="3" s="1"/>
  <c r="AY97" i="3"/>
  <c r="CQ97" i="3" s="1"/>
  <c r="AK97" i="3"/>
  <c r="AI97" i="3"/>
  <c r="D97" i="3"/>
  <c r="CN96" i="3"/>
  <c r="CL96" i="3"/>
  <c r="BY96" i="3"/>
  <c r="BL96" i="3"/>
  <c r="DV96" i="3" s="1"/>
  <c r="DW96" i="3" s="1"/>
  <c r="AY96" i="3"/>
  <c r="CQ96" i="3" s="1"/>
  <c r="AK96" i="3"/>
  <c r="AI96" i="3"/>
  <c r="AL96" i="3" s="1"/>
  <c r="D96" i="3"/>
  <c r="CN95" i="3"/>
  <c r="CL95" i="3"/>
  <c r="BY95" i="3"/>
  <c r="BL95" i="3"/>
  <c r="DV95" i="3" s="1"/>
  <c r="DW95" i="3" s="1"/>
  <c r="AY95" i="3"/>
  <c r="CQ95" i="3" s="1"/>
  <c r="AK95" i="3"/>
  <c r="AI95" i="3"/>
  <c r="AL95" i="3" s="1"/>
  <c r="D95" i="3"/>
  <c r="CN94" i="3"/>
  <c r="CL94" i="3"/>
  <c r="BY94" i="3"/>
  <c r="BL94" i="3"/>
  <c r="DV94" i="3" s="1"/>
  <c r="DW94" i="3" s="1"/>
  <c r="AY94" i="3"/>
  <c r="CQ94" i="3" s="1"/>
  <c r="AK94" i="3"/>
  <c r="AI94" i="3"/>
  <c r="AL94" i="3" s="1"/>
  <c r="D94" i="3"/>
  <c r="CN93" i="3"/>
  <c r="CL93" i="3"/>
  <c r="BY93" i="3"/>
  <c r="BL93" i="3"/>
  <c r="DV93" i="3" s="1"/>
  <c r="DW93" i="3" s="1"/>
  <c r="AY93" i="3"/>
  <c r="CQ93" i="3" s="1"/>
  <c r="AK93" i="3"/>
  <c r="AI93" i="3"/>
  <c r="AL93" i="3" s="1"/>
  <c r="D93" i="3"/>
  <c r="CN92" i="3"/>
  <c r="CL92" i="3"/>
  <c r="BY92" i="3"/>
  <c r="BL92" i="3"/>
  <c r="DV92" i="3" s="1"/>
  <c r="DW92" i="3" s="1"/>
  <c r="AY92" i="3"/>
  <c r="CQ92" i="3" s="1"/>
  <c r="AK92" i="3"/>
  <c r="AI92" i="3"/>
  <c r="AL92" i="3" s="1"/>
  <c r="D92" i="3"/>
  <c r="CN91" i="3"/>
  <c r="CL91" i="3"/>
  <c r="BY91" i="3"/>
  <c r="BL91" i="3"/>
  <c r="DV91" i="3" s="1"/>
  <c r="DW91" i="3" s="1"/>
  <c r="AY91" i="3"/>
  <c r="CQ91" i="3" s="1"/>
  <c r="AK91" i="3"/>
  <c r="AI91" i="3"/>
  <c r="AL91" i="3" s="1"/>
  <c r="D91" i="3"/>
  <c r="CN90" i="3"/>
  <c r="CL90" i="3"/>
  <c r="BY90" i="3"/>
  <c r="BL90" i="3"/>
  <c r="DV90" i="3" s="1"/>
  <c r="DW90" i="3" s="1"/>
  <c r="AY90" i="3"/>
  <c r="AK90" i="3"/>
  <c r="AI90" i="3"/>
  <c r="AL90" i="3" s="1"/>
  <c r="D90" i="3"/>
  <c r="CN89" i="3"/>
  <c r="CL89" i="3"/>
  <c r="BY89" i="3"/>
  <c r="BL89" i="3"/>
  <c r="DV89" i="3" s="1"/>
  <c r="DW89" i="3" s="1"/>
  <c r="AY89" i="3"/>
  <c r="CQ89" i="3" s="1"/>
  <c r="AK89" i="3"/>
  <c r="AI89" i="3"/>
  <c r="AL89" i="3" s="1"/>
  <c r="D89" i="3"/>
  <c r="CN88" i="3"/>
  <c r="CL88" i="3"/>
  <c r="BY88" i="3"/>
  <c r="BL88" i="3"/>
  <c r="DV88" i="3" s="1"/>
  <c r="DW88" i="3" s="1"/>
  <c r="AY88" i="3"/>
  <c r="CQ88" i="3" s="1"/>
  <c r="AK88" i="3"/>
  <c r="AI88" i="3"/>
  <c r="AL88" i="3" s="1"/>
  <c r="D88" i="3"/>
  <c r="CN87" i="3"/>
  <c r="CL87" i="3"/>
  <c r="BY87" i="3"/>
  <c r="BL87" i="3"/>
  <c r="DV87" i="3" s="1"/>
  <c r="DW87" i="3" s="1"/>
  <c r="AY87" i="3"/>
  <c r="CQ87" i="3" s="1"/>
  <c r="AK87" i="3"/>
  <c r="AI87" i="3"/>
  <c r="AL87" i="3" s="1"/>
  <c r="D87" i="3"/>
  <c r="CN86" i="3"/>
  <c r="CL86" i="3"/>
  <c r="BY86" i="3"/>
  <c r="BL86" i="3"/>
  <c r="DV86" i="3" s="1"/>
  <c r="DW86" i="3" s="1"/>
  <c r="AY86" i="3"/>
  <c r="CQ86" i="3" s="1"/>
  <c r="AK86" i="3"/>
  <c r="AI86" i="3"/>
  <c r="AL86" i="3" s="1"/>
  <c r="D86" i="3"/>
  <c r="CN85" i="3"/>
  <c r="CL85" i="3"/>
  <c r="BY85" i="3"/>
  <c r="BL85" i="3"/>
  <c r="DV85" i="3" s="1"/>
  <c r="DW85" i="3" s="1"/>
  <c r="AY85" i="3"/>
  <c r="CQ85" i="3" s="1"/>
  <c r="AK85" i="3"/>
  <c r="AI85" i="3"/>
  <c r="AL85" i="3" s="1"/>
  <c r="D85" i="3"/>
  <c r="CN84" i="3"/>
  <c r="CL84" i="3"/>
  <c r="BY84" i="3"/>
  <c r="BL84" i="3"/>
  <c r="DV84" i="3" s="1"/>
  <c r="DW84" i="3" s="1"/>
  <c r="AY84" i="3"/>
  <c r="CQ84" i="3" s="1"/>
  <c r="AK84" i="3"/>
  <c r="AI84" i="3"/>
  <c r="D84" i="3"/>
  <c r="CN83" i="3"/>
  <c r="CL83" i="3"/>
  <c r="BY83" i="3"/>
  <c r="BL83" i="3"/>
  <c r="DV83" i="3" s="1"/>
  <c r="DW83" i="3" s="1"/>
  <c r="AY83" i="3"/>
  <c r="CQ83" i="3" s="1"/>
  <c r="AK83" i="3"/>
  <c r="AI83" i="3"/>
  <c r="AL83" i="3" s="1"/>
  <c r="D83" i="3"/>
  <c r="CN82" i="3"/>
  <c r="CL82" i="3"/>
  <c r="BY82" i="3"/>
  <c r="BL82" i="3"/>
  <c r="DV82" i="3" s="1"/>
  <c r="DW82" i="3" s="1"/>
  <c r="AY82" i="3"/>
  <c r="CQ82" i="3" s="1"/>
  <c r="AK82" i="3"/>
  <c r="AI82" i="3"/>
  <c r="AL82" i="3" s="1"/>
  <c r="D82" i="3"/>
  <c r="CN81" i="3"/>
  <c r="CL81" i="3"/>
  <c r="BY81" i="3"/>
  <c r="BL81" i="3"/>
  <c r="DV81" i="3" s="1"/>
  <c r="DW81" i="3" s="1"/>
  <c r="AY81" i="3"/>
  <c r="CQ81" i="3" s="1"/>
  <c r="AK81" i="3"/>
  <c r="AI81" i="3"/>
  <c r="D81" i="3"/>
  <c r="CN80" i="3"/>
  <c r="CL80" i="3"/>
  <c r="BY80" i="3"/>
  <c r="BL80" i="3"/>
  <c r="DV80" i="3" s="1"/>
  <c r="DW80" i="3" s="1"/>
  <c r="AY80" i="3"/>
  <c r="CQ80" i="3" s="1"/>
  <c r="AK80" i="3"/>
  <c r="AI80" i="3"/>
  <c r="AL80" i="3" s="1"/>
  <c r="D80" i="3"/>
  <c r="CN79" i="3"/>
  <c r="CL79" i="3"/>
  <c r="BY79" i="3"/>
  <c r="BL79" i="3"/>
  <c r="DV79" i="3" s="1"/>
  <c r="DW79" i="3" s="1"/>
  <c r="AY79" i="3"/>
  <c r="CQ79" i="3" s="1"/>
  <c r="AK79" i="3"/>
  <c r="AI79" i="3"/>
  <c r="AL79" i="3" s="1"/>
  <c r="D79" i="3"/>
  <c r="CN78" i="3"/>
  <c r="CL78" i="3"/>
  <c r="BY78" i="3"/>
  <c r="BL78" i="3"/>
  <c r="DV78" i="3" s="1"/>
  <c r="DW78" i="3" s="1"/>
  <c r="AY78" i="3"/>
  <c r="CQ78" i="3" s="1"/>
  <c r="AK78" i="3"/>
  <c r="AI78" i="3"/>
  <c r="AL78" i="3" s="1"/>
  <c r="CN77" i="3"/>
  <c r="CL77" i="3"/>
  <c r="BY77" i="3"/>
  <c r="BL77" i="3"/>
  <c r="DV77" i="3" s="1"/>
  <c r="DW77" i="3" s="1"/>
  <c r="AY77" i="3"/>
  <c r="CQ77" i="3" s="1"/>
  <c r="AK77" i="3"/>
  <c r="AI77" i="3"/>
  <c r="AL77" i="3" s="1"/>
  <c r="CN76" i="3"/>
  <c r="CL76" i="3"/>
  <c r="BY76" i="3"/>
  <c r="AY76" i="3"/>
  <c r="CQ76" i="3" s="1"/>
  <c r="AK76" i="3"/>
  <c r="AI76" i="3"/>
  <c r="AL76" i="3" s="1"/>
  <c r="CN75" i="3"/>
  <c r="CL75" i="3"/>
  <c r="BY75" i="3"/>
  <c r="BL75" i="3"/>
  <c r="DV75" i="3" s="1"/>
  <c r="DW75" i="3" s="1"/>
  <c r="AY75" i="3"/>
  <c r="CQ75" i="3" s="1"/>
  <c r="AK75" i="3"/>
  <c r="AI75" i="3"/>
  <c r="AL75" i="3" s="1"/>
  <c r="D75" i="3"/>
  <c r="CN74" i="3"/>
  <c r="CL74" i="3"/>
  <c r="BY74" i="3"/>
  <c r="BL74" i="3"/>
  <c r="DV74" i="3" s="1"/>
  <c r="DW74" i="3" s="1"/>
  <c r="AY74" i="3"/>
  <c r="CQ74" i="3" s="1"/>
  <c r="AK74" i="3"/>
  <c r="AI74" i="3"/>
  <c r="AL74" i="3" s="1"/>
  <c r="D74" i="3"/>
  <c r="CN73" i="3"/>
  <c r="CL73" i="3"/>
  <c r="BY73" i="3"/>
  <c r="BL73" i="3"/>
  <c r="DV73" i="3" s="1"/>
  <c r="DW73" i="3" s="1"/>
  <c r="AY73" i="3"/>
  <c r="CQ73" i="3" s="1"/>
  <c r="AK73" i="3"/>
  <c r="AI73" i="3"/>
  <c r="AL73" i="3" s="1"/>
  <c r="D73" i="3"/>
  <c r="CN72" i="3"/>
  <c r="CL72" i="3"/>
  <c r="BY72" i="3"/>
  <c r="BL72" i="3"/>
  <c r="DV72" i="3" s="1"/>
  <c r="DW72" i="3" s="1"/>
  <c r="AY72" i="3"/>
  <c r="CQ72" i="3" s="1"/>
  <c r="AK72" i="3"/>
  <c r="AI72" i="3"/>
  <c r="AL72" i="3" s="1"/>
  <c r="D72" i="3"/>
  <c r="CN71" i="3"/>
  <c r="CL71" i="3"/>
  <c r="BY71" i="3"/>
  <c r="BL71" i="3"/>
  <c r="DV71" i="3" s="1"/>
  <c r="DW71" i="3" s="1"/>
  <c r="AY71" i="3"/>
  <c r="CQ71" i="3" s="1"/>
  <c r="AK71" i="3"/>
  <c r="AI71" i="3"/>
  <c r="AL71" i="3" s="1"/>
  <c r="D71" i="3"/>
  <c r="CN70" i="3"/>
  <c r="CL70" i="3"/>
  <c r="BY70" i="3"/>
  <c r="BL70" i="3"/>
  <c r="DV70" i="3" s="1"/>
  <c r="DW70" i="3" s="1"/>
  <c r="AY70" i="3"/>
  <c r="CQ70" i="3" s="1"/>
  <c r="AK70" i="3"/>
  <c r="AI70" i="3"/>
  <c r="AL70" i="3" s="1"/>
  <c r="D70" i="3"/>
  <c r="CN69" i="3"/>
  <c r="CL69" i="3"/>
  <c r="BY69" i="3"/>
  <c r="BL69" i="3"/>
  <c r="DV69" i="3" s="1"/>
  <c r="DW69" i="3" s="1"/>
  <c r="AY69" i="3"/>
  <c r="CQ69" i="3" s="1"/>
  <c r="AK69" i="3"/>
  <c r="AI69" i="3"/>
  <c r="AL69" i="3" s="1"/>
  <c r="D69" i="3"/>
  <c r="CN68" i="3"/>
  <c r="CL68" i="3"/>
  <c r="BL68" i="3"/>
  <c r="DV68" i="3" s="1"/>
  <c r="DW68" i="3" s="1"/>
  <c r="AY68" i="3"/>
  <c r="CQ68" i="3" s="1"/>
  <c r="AK68" i="3"/>
  <c r="AI68" i="3"/>
  <c r="AL68" i="3" s="1"/>
  <c r="D68" i="3"/>
  <c r="CN67" i="3"/>
  <c r="CL67" i="3"/>
  <c r="BY67" i="3"/>
  <c r="BL67" i="3"/>
  <c r="DV67" i="3" s="1"/>
  <c r="DW67" i="3" s="1"/>
  <c r="AY67" i="3"/>
  <c r="CQ67" i="3" s="1"/>
  <c r="AK67" i="3"/>
  <c r="AI67" i="3"/>
  <c r="D67" i="3"/>
  <c r="DF70" i="3" l="1"/>
  <c r="DG70" i="3" s="1"/>
  <c r="DF77" i="3"/>
  <c r="DG77" i="3" s="1"/>
  <c r="DF76" i="3"/>
  <c r="DG76" i="3" s="1"/>
  <c r="CM97" i="3"/>
  <c r="CM101" i="3"/>
  <c r="CM103" i="3"/>
  <c r="CM71" i="3"/>
  <c r="CM86" i="3"/>
  <c r="CO82" i="3"/>
  <c r="CO86" i="3"/>
  <c r="CO88" i="3"/>
  <c r="CO102" i="3"/>
  <c r="CM88" i="3"/>
  <c r="CO70" i="3"/>
  <c r="CO76" i="3"/>
  <c r="DF78" i="3"/>
  <c r="DG78" i="3" s="1"/>
  <c r="CO83" i="3"/>
  <c r="CO91" i="3"/>
  <c r="CO71" i="3"/>
  <c r="CO95" i="3"/>
  <c r="CO69" i="3"/>
  <c r="CO99" i="3"/>
  <c r="CO101" i="3"/>
  <c r="CO77" i="3"/>
  <c r="CO93" i="3"/>
  <c r="CM76" i="3"/>
  <c r="DF101" i="3"/>
  <c r="DG101" i="3" s="1"/>
  <c r="DF67" i="3"/>
  <c r="DG67" i="3" s="1"/>
  <c r="DF68" i="3"/>
  <c r="DG68" i="3" s="1"/>
  <c r="CM81" i="3"/>
  <c r="DF93" i="3"/>
  <c r="DG93" i="3" s="1"/>
  <c r="CM96" i="3"/>
  <c r="CM98" i="3"/>
  <c r="CO75" i="3"/>
  <c r="CO96" i="3"/>
  <c r="CO98" i="3"/>
  <c r="CO100" i="3"/>
  <c r="DF90" i="3"/>
  <c r="DG90" i="3" s="1"/>
  <c r="CM91" i="3"/>
  <c r="CM102" i="3"/>
  <c r="DF80" i="3"/>
  <c r="DG80" i="3" s="1"/>
  <c r="DF91" i="3"/>
  <c r="DG91" i="3" s="1"/>
  <c r="CO74" i="3"/>
  <c r="DF75" i="3"/>
  <c r="DG75" i="3" s="1"/>
  <c r="DF82" i="3"/>
  <c r="DG82" i="3" s="1"/>
  <c r="CO94" i="3"/>
  <c r="DF95" i="3"/>
  <c r="DG95" i="3" s="1"/>
  <c r="DF100" i="3"/>
  <c r="DG100" i="3" s="1"/>
  <c r="DF103" i="3"/>
  <c r="DG103" i="3" s="1"/>
  <c r="DF72" i="3"/>
  <c r="DG72" i="3" s="1"/>
  <c r="CM93" i="3"/>
  <c r="DF97" i="3"/>
  <c r="DG97" i="3" s="1"/>
  <c r="CM68" i="3"/>
  <c r="CM73" i="3"/>
  <c r="DF79" i="3"/>
  <c r="DG79" i="3" s="1"/>
  <c r="DF84" i="3"/>
  <c r="DG84" i="3" s="1"/>
  <c r="DF87" i="3"/>
  <c r="DG87" i="3" s="1"/>
  <c r="DF89" i="3"/>
  <c r="DG89" i="3" s="1"/>
  <c r="DF99" i="3"/>
  <c r="DG99" i="3" s="1"/>
  <c r="CM100" i="3"/>
  <c r="CO80" i="3"/>
  <c r="CO85" i="3"/>
  <c r="CO90" i="3"/>
  <c r="DF73" i="3"/>
  <c r="DG73" i="3" s="1"/>
  <c r="DF85" i="3"/>
  <c r="DG85" i="3" s="1"/>
  <c r="CO68" i="3"/>
  <c r="DF69" i="3"/>
  <c r="DG69" i="3" s="1"/>
  <c r="CO73" i="3"/>
  <c r="CM85" i="3"/>
  <c r="CM90" i="3"/>
  <c r="DF71" i="3"/>
  <c r="DG71" i="3" s="1"/>
  <c r="CM80" i="3"/>
  <c r="DF81" i="3"/>
  <c r="DG81" i="3" s="1"/>
  <c r="CM82" i="3"/>
  <c r="DF92" i="3"/>
  <c r="DG92" i="3" s="1"/>
  <c r="CM70" i="3"/>
  <c r="CM75" i="3"/>
  <c r="DF83" i="3"/>
  <c r="DG83" i="3" s="1"/>
  <c r="CM84" i="3"/>
  <c r="CM95" i="3"/>
  <c r="DF102" i="3"/>
  <c r="DG102" i="3" s="1"/>
  <c r="DF74" i="3"/>
  <c r="DG74" i="3" s="1"/>
  <c r="CM92" i="3"/>
  <c r="CO103" i="3"/>
  <c r="CO92" i="3"/>
  <c r="CM67" i="3"/>
  <c r="CO72" i="3"/>
  <c r="CM78" i="3"/>
  <c r="CO79" i="3"/>
  <c r="CO87" i="3"/>
  <c r="CM89" i="3"/>
  <c r="DF98" i="3"/>
  <c r="DG98" i="3" s="1"/>
  <c r="DF94" i="3"/>
  <c r="DG94" i="3" s="1"/>
  <c r="CM72" i="3"/>
  <c r="DF86" i="3"/>
  <c r="DG86" i="3" s="1"/>
  <c r="DF96" i="3"/>
  <c r="DG96" i="3" s="1"/>
  <c r="CM74" i="3"/>
  <c r="CO78" i="3"/>
  <c r="CM79" i="3"/>
  <c r="AL84" i="3"/>
  <c r="CO84" i="3" s="1"/>
  <c r="DF88" i="3"/>
  <c r="DG88" i="3" s="1"/>
  <c r="CO89" i="3"/>
  <c r="CM94" i="3"/>
  <c r="CM99" i="3"/>
  <c r="CM87" i="3"/>
  <c r="CM69" i="3"/>
  <c r="CQ90" i="3"/>
  <c r="CM77" i="3"/>
  <c r="AL81" i="3"/>
  <c r="CO81" i="3" s="1"/>
  <c r="CM83" i="3"/>
  <c r="AL97" i="3"/>
  <c r="CO97" i="3" s="1"/>
  <c r="AL67" i="3"/>
  <c r="CO67" i="3" s="1"/>
  <c r="CL37" i="3" l="1"/>
  <c r="CL21" i="3" l="1"/>
  <c r="BY20" i="3"/>
  <c r="CL20" i="3"/>
  <c r="DF40" i="3" l="1"/>
  <c r="DG40" i="3" s="1"/>
  <c r="CL40" i="3"/>
  <c r="BY40" i="3"/>
  <c r="AY40" i="3"/>
  <c r="CQ40" i="3" s="1"/>
  <c r="BL40" i="3"/>
  <c r="DV40" i="3" s="1"/>
  <c r="AI40" i="3"/>
  <c r="AL40" i="3" s="1"/>
  <c r="D40" i="3"/>
  <c r="AK40" i="3"/>
  <c r="CN40" i="3"/>
  <c r="CO40" i="3" l="1"/>
  <c r="CM40" i="3"/>
  <c r="D39" i="3" l="1"/>
  <c r="CN38" i="3"/>
  <c r="CL38" i="3"/>
  <c r="BY38" i="3"/>
  <c r="BL38" i="3"/>
  <c r="DV38" i="3" s="1"/>
  <c r="AY38" i="3"/>
  <c r="CQ38" i="3" s="1"/>
  <c r="AK38" i="3"/>
  <c r="AI38" i="3"/>
  <c r="AL38" i="3" s="1"/>
  <c r="D38" i="3"/>
  <c r="DF38" i="3" l="1"/>
  <c r="DG38" i="3" s="1"/>
  <c r="CM38" i="3"/>
  <c r="CO38" i="3"/>
  <c r="BY66" i="3" l="1"/>
  <c r="AY57" i="3" l="1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9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AI63" i="3"/>
  <c r="CL63" i="3" l="1"/>
  <c r="BY63" i="3"/>
  <c r="BL63" i="3"/>
  <c r="DV63" i="3" s="1"/>
  <c r="AY63" i="3"/>
  <c r="CQ63" i="3" s="1"/>
  <c r="AK63" i="3"/>
  <c r="AL63" i="3"/>
  <c r="D63" i="3"/>
  <c r="CL62" i="3"/>
  <c r="BY62" i="3"/>
  <c r="BL62" i="3"/>
  <c r="DV62" i="3" s="1"/>
  <c r="AY62" i="3"/>
  <c r="CQ62" i="3" s="1"/>
  <c r="AK62" i="3"/>
  <c r="AI62" i="3"/>
  <c r="AL62" i="3" s="1"/>
  <c r="D62" i="3"/>
  <c r="CL61" i="3"/>
  <c r="BY61" i="3"/>
  <c r="BL61" i="3"/>
  <c r="DV61" i="3" s="1"/>
  <c r="AY61" i="3"/>
  <c r="CQ61" i="3" s="1"/>
  <c r="AK61" i="3"/>
  <c r="AI61" i="3"/>
  <c r="AL61" i="3" s="1"/>
  <c r="D61" i="3"/>
  <c r="CL60" i="3"/>
  <c r="BY60" i="3"/>
  <c r="BL60" i="3"/>
  <c r="DV60" i="3" s="1"/>
  <c r="AY60" i="3"/>
  <c r="CQ60" i="3" s="1"/>
  <c r="AK60" i="3"/>
  <c r="AI60" i="3"/>
  <c r="AL60" i="3" s="1"/>
  <c r="D60" i="3"/>
  <c r="CL59" i="3"/>
  <c r="BY59" i="3"/>
  <c r="BL59" i="3"/>
  <c r="DV59" i="3" s="1"/>
  <c r="AY59" i="3"/>
  <c r="CQ59" i="3" s="1"/>
  <c r="AK59" i="3"/>
  <c r="AI59" i="3"/>
  <c r="AL59" i="3" s="1"/>
  <c r="D59" i="3"/>
  <c r="CL58" i="3"/>
  <c r="BY58" i="3"/>
  <c r="BL58" i="3"/>
  <c r="DV58" i="3" s="1"/>
  <c r="AY58" i="3"/>
  <c r="CQ58" i="3" s="1"/>
  <c r="AK58" i="3"/>
  <c r="AI58" i="3"/>
  <c r="AL58" i="3" s="1"/>
  <c r="D58" i="3"/>
  <c r="CL57" i="3"/>
  <c r="BY57" i="3"/>
  <c r="BL57" i="3"/>
  <c r="DV57" i="3" s="1"/>
  <c r="CQ57" i="3"/>
  <c r="AK57" i="3"/>
  <c r="AI57" i="3"/>
  <c r="AL57" i="3" s="1"/>
  <c r="D57" i="3"/>
  <c r="CL56" i="3"/>
  <c r="BY56" i="3"/>
  <c r="BL56" i="3"/>
  <c r="DV56" i="3" s="1"/>
  <c r="AY56" i="3"/>
  <c r="CQ56" i="3" s="1"/>
  <c r="AK56" i="3"/>
  <c r="AI56" i="3"/>
  <c r="AL56" i="3" s="1"/>
  <c r="D56" i="3"/>
  <c r="CL55" i="3"/>
  <c r="BY55" i="3"/>
  <c r="BL55" i="3"/>
  <c r="DV55" i="3" s="1"/>
  <c r="AY55" i="3"/>
  <c r="CQ55" i="3" s="1"/>
  <c r="AK55" i="3"/>
  <c r="AI55" i="3"/>
  <c r="AL55" i="3" s="1"/>
  <c r="D55" i="3"/>
  <c r="CL54" i="3"/>
  <c r="BY54" i="3"/>
  <c r="BL54" i="3"/>
  <c r="DV54" i="3" s="1"/>
  <c r="AY54" i="3"/>
  <c r="CQ54" i="3" s="1"/>
  <c r="AK54" i="3"/>
  <c r="AI54" i="3"/>
  <c r="AL54" i="3" s="1"/>
  <c r="D54" i="3"/>
  <c r="CL53" i="3"/>
  <c r="BY53" i="3"/>
  <c r="BL53" i="3"/>
  <c r="DV53" i="3" s="1"/>
  <c r="AY53" i="3"/>
  <c r="CQ53" i="3" s="1"/>
  <c r="AK53" i="3"/>
  <c r="AI53" i="3"/>
  <c r="AL53" i="3" s="1"/>
  <c r="D53" i="3"/>
  <c r="BY52" i="3"/>
  <c r="BL52" i="3"/>
  <c r="DV52" i="3" s="1"/>
  <c r="AY52" i="3"/>
  <c r="CQ52" i="3" s="1"/>
  <c r="AK52" i="3"/>
  <c r="AI52" i="3"/>
  <c r="AL52" i="3" s="1"/>
  <c r="D52" i="3"/>
  <c r="CL51" i="3"/>
  <c r="BY51" i="3"/>
  <c r="BL51" i="3"/>
  <c r="DV51" i="3" s="1"/>
  <c r="AY51" i="3"/>
  <c r="CQ51" i="3" s="1"/>
  <c r="AK51" i="3"/>
  <c r="AI51" i="3"/>
  <c r="AL51" i="3" s="1"/>
  <c r="D51" i="3"/>
  <c r="CL50" i="3"/>
  <c r="BY50" i="3"/>
  <c r="BL50" i="3"/>
  <c r="DV50" i="3" s="1"/>
  <c r="AY50" i="3"/>
  <c r="CQ50" i="3" s="1"/>
  <c r="AK50" i="3"/>
  <c r="AI50" i="3"/>
  <c r="AL50" i="3" s="1"/>
  <c r="D50" i="3"/>
  <c r="CL49" i="3"/>
  <c r="BY49" i="3"/>
  <c r="BL49" i="3"/>
  <c r="DV49" i="3" s="1"/>
  <c r="AY49" i="3"/>
  <c r="CQ49" i="3" s="1"/>
  <c r="AK49" i="3"/>
  <c r="AI49" i="3"/>
  <c r="AL49" i="3" s="1"/>
  <c r="D49" i="3"/>
  <c r="BY48" i="3"/>
  <c r="BL48" i="3"/>
  <c r="DV48" i="3" s="1"/>
  <c r="AY48" i="3"/>
  <c r="CQ48" i="3" s="1"/>
  <c r="AK48" i="3"/>
  <c r="AI48" i="3"/>
  <c r="AL48" i="3" s="1"/>
  <c r="D48" i="3"/>
  <c r="CL47" i="3"/>
  <c r="BY47" i="3"/>
  <c r="BL47" i="3"/>
  <c r="DV47" i="3" s="1"/>
  <c r="AY47" i="3"/>
  <c r="CQ47" i="3" s="1"/>
  <c r="AK47" i="3"/>
  <c r="AI47" i="3"/>
  <c r="AL47" i="3" s="1"/>
  <c r="D47" i="3"/>
  <c r="CL46" i="3"/>
  <c r="BY46" i="3"/>
  <c r="BL46" i="3"/>
  <c r="DV46" i="3" s="1"/>
  <c r="AY46" i="3"/>
  <c r="CQ46" i="3" s="1"/>
  <c r="AK46" i="3"/>
  <c r="AI46" i="3"/>
  <c r="AL46" i="3" s="1"/>
  <c r="D46" i="3"/>
  <c r="CL45" i="3"/>
  <c r="BY45" i="3"/>
  <c r="BL45" i="3"/>
  <c r="DV45" i="3" s="1"/>
  <c r="AY45" i="3"/>
  <c r="CQ45" i="3" s="1"/>
  <c r="AK45" i="3"/>
  <c r="AI45" i="3"/>
  <c r="AL45" i="3" s="1"/>
  <c r="D45" i="3"/>
  <c r="CL44" i="3"/>
  <c r="BY44" i="3"/>
  <c r="BL44" i="3"/>
  <c r="DV44" i="3" s="1"/>
  <c r="AY44" i="3"/>
  <c r="CQ44" i="3" s="1"/>
  <c r="AK44" i="3"/>
  <c r="AI44" i="3"/>
  <c r="AL44" i="3" s="1"/>
  <c r="D44" i="3"/>
  <c r="CL43" i="3"/>
  <c r="BY43" i="3"/>
  <c r="BL43" i="3"/>
  <c r="DV43" i="3" s="1"/>
  <c r="AY43" i="3"/>
  <c r="CQ43" i="3" s="1"/>
  <c r="AK43" i="3"/>
  <c r="AI43" i="3"/>
  <c r="AL43" i="3" s="1"/>
  <c r="D43" i="3"/>
  <c r="CL42" i="3"/>
  <c r="BY42" i="3"/>
  <c r="BL42" i="3"/>
  <c r="DV42" i="3" s="1"/>
  <c r="AY42" i="3"/>
  <c r="CQ42" i="3" s="1"/>
  <c r="AK42" i="3"/>
  <c r="AI42" i="3"/>
  <c r="AL42" i="3" s="1"/>
  <c r="D42" i="3"/>
  <c r="CL41" i="3"/>
  <c r="BY41" i="3"/>
  <c r="BL41" i="3"/>
  <c r="DV41" i="3" s="1"/>
  <c r="AY41" i="3"/>
  <c r="CQ41" i="3" s="1"/>
  <c r="AK41" i="3"/>
  <c r="AI41" i="3"/>
  <c r="AL41" i="3" s="1"/>
  <c r="D41" i="3"/>
  <c r="CL39" i="3"/>
  <c r="BY39" i="3"/>
  <c r="BL39" i="3"/>
  <c r="DV39" i="3" s="1"/>
  <c r="AY39" i="3"/>
  <c r="CQ39" i="3" s="1"/>
  <c r="AK39" i="3"/>
  <c r="AI39" i="3"/>
  <c r="AL39" i="3" s="1"/>
  <c r="BY37" i="3"/>
  <c r="BL37" i="3"/>
  <c r="DV37" i="3" s="1"/>
  <c r="AY37" i="3"/>
  <c r="CQ37" i="3" s="1"/>
  <c r="AK37" i="3"/>
  <c r="AI37" i="3"/>
  <c r="AL37" i="3" s="1"/>
  <c r="D37" i="3"/>
  <c r="CL36" i="3"/>
  <c r="BY36" i="3"/>
  <c r="BL36" i="3"/>
  <c r="DV36" i="3" s="1"/>
  <c r="AY36" i="3"/>
  <c r="CQ36" i="3" s="1"/>
  <c r="AK36" i="3"/>
  <c r="AI36" i="3"/>
  <c r="AL36" i="3" s="1"/>
  <c r="D36" i="3"/>
  <c r="CL35" i="3"/>
  <c r="BY35" i="3"/>
  <c r="BL35" i="3"/>
  <c r="DV35" i="3" s="1"/>
  <c r="AY35" i="3"/>
  <c r="CQ35" i="3" s="1"/>
  <c r="AK35" i="3"/>
  <c r="AI35" i="3"/>
  <c r="AL35" i="3" s="1"/>
  <c r="D35" i="3"/>
  <c r="DF63" i="3" l="1"/>
  <c r="DG63" i="3" s="1"/>
  <c r="DF57" i="3"/>
  <c r="DG57" i="3" s="1"/>
  <c r="DF39" i="3"/>
  <c r="DG39" i="3" s="1"/>
  <c r="DF46" i="3"/>
  <c r="DG46" i="3" s="1"/>
  <c r="DF56" i="3"/>
  <c r="DG56" i="3" s="1"/>
  <c r="DF59" i="3"/>
  <c r="DG59" i="3" s="1"/>
  <c r="DF43" i="3"/>
  <c r="DG43" i="3" s="1"/>
  <c r="DF53" i="3"/>
  <c r="DG53" i="3" s="1"/>
  <c r="DF50" i="3"/>
  <c r="DG50" i="3" s="1"/>
  <c r="DF60" i="3"/>
  <c r="DG60" i="3" s="1"/>
  <c r="DF47" i="3"/>
  <c r="DG47" i="3" s="1"/>
  <c r="DF44" i="3"/>
  <c r="DG44" i="3" s="1"/>
  <c r="DF54" i="3"/>
  <c r="DG54" i="3" s="1"/>
  <c r="DF41" i="3"/>
  <c r="DG41" i="3" s="1"/>
  <c r="DF51" i="3"/>
  <c r="DG51" i="3" s="1"/>
  <c r="DF48" i="3"/>
  <c r="DG48" i="3" s="1"/>
  <c r="DF61" i="3"/>
  <c r="DG61" i="3" s="1"/>
  <c r="DF36" i="3"/>
  <c r="DG36" i="3" s="1"/>
  <c r="DF58" i="3"/>
  <c r="DG58" i="3" s="1"/>
  <c r="DF45" i="3"/>
  <c r="DG45" i="3" s="1"/>
  <c r="DF55" i="3"/>
  <c r="DG55" i="3" s="1"/>
  <c r="DF35" i="3"/>
  <c r="DG35" i="3" s="1"/>
  <c r="DF42" i="3"/>
  <c r="DG42" i="3" s="1"/>
  <c r="DF52" i="3"/>
  <c r="DG52" i="3" s="1"/>
  <c r="DF37" i="3"/>
  <c r="DG37" i="3" s="1"/>
  <c r="DF49" i="3"/>
  <c r="DG49" i="3" s="1"/>
  <c r="DF62" i="3"/>
  <c r="DG62" i="3" s="1"/>
  <c r="CO41" i="3"/>
  <c r="CO48" i="3"/>
  <c r="CM42" i="3"/>
  <c r="CO45" i="3"/>
  <c r="CO39" i="3"/>
  <c r="CO52" i="3"/>
  <c r="CO44" i="3"/>
  <c r="CM53" i="3"/>
  <c r="CO56" i="3"/>
  <c r="CM45" i="3"/>
  <c r="CM54" i="3"/>
  <c r="CM62" i="3"/>
  <c r="CM50" i="3"/>
  <c r="CM44" i="3"/>
  <c r="CO47" i="3"/>
  <c r="CM56" i="3"/>
  <c r="CO59" i="3"/>
  <c r="CO53" i="3"/>
  <c r="CM57" i="3"/>
  <c r="CO60" i="3"/>
  <c r="CO36" i="3"/>
  <c r="CO57" i="3"/>
  <c r="CM39" i="3"/>
  <c r="CO42" i="3"/>
  <c r="CM52" i="3"/>
  <c r="CO54" i="3"/>
  <c r="CO35" i="3"/>
  <c r="CM61" i="3"/>
  <c r="CM46" i="3"/>
  <c r="CO49" i="3"/>
  <c r="CM58" i="3"/>
  <c r="CO61" i="3"/>
  <c r="CM49" i="3"/>
  <c r="CM43" i="3"/>
  <c r="CO46" i="3"/>
  <c r="CM55" i="3"/>
  <c r="CO58" i="3"/>
  <c r="CO43" i="3"/>
  <c r="CO55" i="3"/>
  <c r="CM47" i="3"/>
  <c r="CO50" i="3"/>
  <c r="CM59" i="3"/>
  <c r="CO62" i="3"/>
  <c r="CO37" i="3"/>
  <c r="CM51" i="3"/>
  <c r="CM48" i="3"/>
  <c r="CO51" i="3"/>
  <c r="CM60" i="3"/>
  <c r="CO63" i="3"/>
  <c r="CM63" i="3"/>
  <c r="CM35" i="3"/>
  <c r="CM36" i="3"/>
  <c r="CM37" i="3"/>
  <c r="CM41" i="3"/>
  <c r="BY21" i="3" l="1"/>
  <c r="BL21" i="3"/>
  <c r="DV21" i="3" s="1"/>
  <c r="AY21" i="3"/>
  <c r="CQ21" i="3" s="1"/>
  <c r="AK21" i="3"/>
  <c r="AI21" i="3"/>
  <c r="AL21" i="3" s="1"/>
  <c r="D21" i="3"/>
  <c r="BL20" i="3"/>
  <c r="DV20" i="3" s="1"/>
  <c r="AY20" i="3"/>
  <c r="CQ20" i="3" s="1"/>
  <c r="AK20" i="3"/>
  <c r="AI20" i="3"/>
  <c r="AL20" i="3" s="1"/>
  <c r="D20" i="3"/>
  <c r="CL19" i="3"/>
  <c r="BY19" i="3"/>
  <c r="BL19" i="3"/>
  <c r="DV19" i="3" s="1"/>
  <c r="AY19" i="3"/>
  <c r="CQ19" i="3" s="1"/>
  <c r="AK19" i="3"/>
  <c r="AI19" i="3"/>
  <c r="AL19" i="3" s="1"/>
  <c r="D19" i="3"/>
  <c r="DF20" i="3" l="1"/>
  <c r="DG20" i="3" s="1"/>
  <c r="DF21" i="3"/>
  <c r="DG21" i="3" s="1"/>
  <c r="DF19" i="3"/>
  <c r="DG19" i="3" s="1"/>
  <c r="CO19" i="3"/>
  <c r="CM19" i="3"/>
  <c r="CO20" i="3"/>
  <c r="CM21" i="3"/>
  <c r="CO21" i="3"/>
  <c r="CM20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64" i="3"/>
  <c r="AK65" i="3"/>
  <c r="AK66" i="3"/>
  <c r="D12" i="3" l="1"/>
  <c r="D13" i="3"/>
  <c r="D14" i="3"/>
  <c r="D16" i="3" l="1"/>
  <c r="D23" i="3"/>
  <c r="D24" i="3"/>
  <c r="D25" i="3"/>
  <c r="D26" i="3"/>
  <c r="D27" i="3"/>
  <c r="D28" i="3"/>
  <c r="D29" i="3"/>
  <c r="D30" i="3"/>
  <c r="D32" i="3"/>
  <c r="D33" i="3"/>
  <c r="D34" i="3"/>
  <c r="D64" i="3"/>
  <c r="D65" i="3"/>
  <c r="D66" i="3"/>
  <c r="D9" i="3"/>
  <c r="D10" i="3"/>
  <c r="D11" i="3"/>
  <c r="D15" i="3"/>
  <c r="D17" i="3"/>
  <c r="D18" i="3"/>
  <c r="D22" i="3"/>
  <c r="BY29" i="3" l="1"/>
  <c r="AI11" i="3" l="1"/>
  <c r="AL11" i="3" s="1"/>
  <c r="AY8" i="3"/>
  <c r="CQ8" i="3" s="1"/>
  <c r="AI8" i="3"/>
  <c r="AL8" i="3" s="1"/>
  <c r="DF29" i="3" l="1"/>
  <c r="DG29" i="3" s="1"/>
  <c r="DF31" i="3"/>
  <c r="DG31" i="3" s="1"/>
  <c r="DF25" i="3"/>
  <c r="DG25" i="3" s="1"/>
  <c r="DF18" i="3"/>
  <c r="DG18" i="3" s="1"/>
  <c r="DF14" i="3"/>
  <c r="DG14" i="3" s="1"/>
  <c r="DF10" i="3"/>
  <c r="DG10" i="3" s="1"/>
  <c r="DF32" i="3"/>
  <c r="DG32" i="3" s="1"/>
  <c r="DF30" i="3"/>
  <c r="DG30" i="3" s="1"/>
  <c r="DF26" i="3"/>
  <c r="DG26" i="3" s="1"/>
  <c r="DF22" i="3"/>
  <c r="DG22" i="3" s="1"/>
  <c r="DF15" i="3"/>
  <c r="DG15" i="3" s="1"/>
  <c r="DF11" i="3"/>
  <c r="DG11" i="3" s="1"/>
  <c r="DF33" i="3"/>
  <c r="DG33" i="3" s="1"/>
  <c r="DF27" i="3"/>
  <c r="DG27" i="3" s="1"/>
  <c r="DF23" i="3"/>
  <c r="DG23" i="3" s="1"/>
  <c r="DF16" i="3"/>
  <c r="DG16" i="3" s="1"/>
  <c r="DF12" i="3"/>
  <c r="DG12" i="3" s="1"/>
  <c r="DF34" i="3"/>
  <c r="DG34" i="3" s="1"/>
  <c r="DF28" i="3"/>
  <c r="DG28" i="3" s="1"/>
  <c r="DF24" i="3"/>
  <c r="DG24" i="3" s="1"/>
  <c r="DF17" i="3"/>
  <c r="DG17" i="3" s="1"/>
  <c r="DF13" i="3"/>
  <c r="DG13" i="3" s="1"/>
  <c r="DF9" i="3"/>
  <c r="DG9" i="3" s="1"/>
  <c r="DF66" i="3"/>
  <c r="DG66" i="3" s="1"/>
  <c r="CL25" i="3"/>
  <c r="BY15" i="3"/>
  <c r="CL22" i="3"/>
  <c r="AI64" i="3" l="1"/>
  <c r="AL64" i="3" s="1"/>
  <c r="BY12" i="3" l="1"/>
  <c r="CL66" i="3" l="1"/>
  <c r="BL66" i="3"/>
  <c r="DV66" i="3" s="1"/>
  <c r="DW66" i="3" s="1"/>
  <c r="AY66" i="3"/>
  <c r="CQ66" i="3" s="1"/>
  <c r="AI66" i="3"/>
  <c r="AL66" i="3" s="1"/>
  <c r="CL65" i="3"/>
  <c r="BY65" i="3"/>
  <c r="BL65" i="3"/>
  <c r="DV65" i="3" s="1"/>
  <c r="DW65" i="3" s="1"/>
  <c r="AY65" i="3"/>
  <c r="CQ65" i="3" s="1"/>
  <c r="AI65" i="3"/>
  <c r="AL65" i="3" s="1"/>
  <c r="CL64" i="3"/>
  <c r="BY64" i="3"/>
  <c r="BL64" i="3"/>
  <c r="DV64" i="3" s="1"/>
  <c r="DW64" i="3" s="1"/>
  <c r="AY64" i="3"/>
  <c r="CQ64" i="3" s="1"/>
  <c r="V64" i="3"/>
  <c r="AJ64" i="3" s="1"/>
  <c r="CL34" i="3"/>
  <c r="BY34" i="3"/>
  <c r="BL34" i="3"/>
  <c r="DV34" i="3" s="1"/>
  <c r="AY34" i="3"/>
  <c r="CQ34" i="3" s="1"/>
  <c r="AI34" i="3"/>
  <c r="AL34" i="3" s="1"/>
  <c r="CL33" i="3"/>
  <c r="BY33" i="3"/>
  <c r="BL33" i="3"/>
  <c r="DV33" i="3" s="1"/>
  <c r="AY33" i="3"/>
  <c r="CQ33" i="3" s="1"/>
  <c r="AI33" i="3"/>
  <c r="AL33" i="3" s="1"/>
  <c r="CL32" i="3"/>
  <c r="BY32" i="3"/>
  <c r="BL32" i="3"/>
  <c r="DV32" i="3" s="1"/>
  <c r="AY32" i="3"/>
  <c r="CQ32" i="3" s="1"/>
  <c r="AI32" i="3"/>
  <c r="AL32" i="3" s="1"/>
  <c r="CL31" i="3"/>
  <c r="BY31" i="3"/>
  <c r="BL31" i="3"/>
  <c r="DV31" i="3" s="1"/>
  <c r="DW31" i="3" s="1"/>
  <c r="AY31" i="3"/>
  <c r="CQ31" i="3" s="1"/>
  <c r="AI31" i="3"/>
  <c r="AL31" i="3" s="1"/>
  <c r="CL30" i="3"/>
  <c r="BY30" i="3"/>
  <c r="BL30" i="3"/>
  <c r="DV30" i="3" s="1"/>
  <c r="AY30" i="3"/>
  <c r="CQ30" i="3" s="1"/>
  <c r="AI30" i="3"/>
  <c r="AL30" i="3" s="1"/>
  <c r="BL29" i="3"/>
  <c r="DV29" i="3" s="1"/>
  <c r="AY29" i="3"/>
  <c r="AI29" i="3"/>
  <c r="AL29" i="3" s="1"/>
  <c r="CL28" i="3"/>
  <c r="BY28" i="3"/>
  <c r="BL28" i="3"/>
  <c r="DV28" i="3" s="1"/>
  <c r="AY28" i="3"/>
  <c r="CQ28" i="3" s="1"/>
  <c r="AI28" i="3"/>
  <c r="AL28" i="3" s="1"/>
  <c r="CL27" i="3"/>
  <c r="BY27" i="3"/>
  <c r="BL27" i="3"/>
  <c r="DV27" i="3" s="1"/>
  <c r="AY27" i="3"/>
  <c r="CQ27" i="3" s="1"/>
  <c r="AI27" i="3"/>
  <c r="AL27" i="3" s="1"/>
  <c r="CL26" i="3"/>
  <c r="BY26" i="3"/>
  <c r="BL26" i="3"/>
  <c r="DV26" i="3" s="1"/>
  <c r="AY26" i="3"/>
  <c r="CQ26" i="3" s="1"/>
  <c r="AI26" i="3"/>
  <c r="AL26" i="3" s="1"/>
  <c r="BY25" i="3"/>
  <c r="BL25" i="3"/>
  <c r="DV25" i="3" s="1"/>
  <c r="AY25" i="3"/>
  <c r="CQ25" i="3" s="1"/>
  <c r="AI25" i="3"/>
  <c r="AL25" i="3" s="1"/>
  <c r="CL24" i="3"/>
  <c r="BY24" i="3"/>
  <c r="BL24" i="3"/>
  <c r="DV24" i="3" s="1"/>
  <c r="DW24" i="3" s="1"/>
  <c r="AY24" i="3"/>
  <c r="CQ24" i="3" s="1"/>
  <c r="AI24" i="3"/>
  <c r="AL24" i="3" s="1"/>
  <c r="CL23" i="3"/>
  <c r="BY23" i="3"/>
  <c r="BL23" i="3"/>
  <c r="DV23" i="3" s="1"/>
  <c r="AY23" i="3"/>
  <c r="CQ23" i="3" s="1"/>
  <c r="AI23" i="3"/>
  <c r="AL23" i="3" s="1"/>
  <c r="BY22" i="3"/>
  <c r="BL22" i="3"/>
  <c r="DV22" i="3" s="1"/>
  <c r="AY22" i="3"/>
  <c r="CQ22" i="3" s="1"/>
  <c r="AI22" i="3"/>
  <c r="AL22" i="3" s="1"/>
  <c r="CL18" i="3"/>
  <c r="BY18" i="3"/>
  <c r="BL18" i="3"/>
  <c r="DV18" i="3" s="1"/>
  <c r="AY18" i="3"/>
  <c r="CQ18" i="3" s="1"/>
  <c r="AI18" i="3"/>
  <c r="AL18" i="3" s="1"/>
  <c r="CL17" i="3"/>
  <c r="BY17" i="3"/>
  <c r="BL17" i="3"/>
  <c r="DV17" i="3" s="1"/>
  <c r="AY17" i="3"/>
  <c r="CQ17" i="3" s="1"/>
  <c r="AI17" i="3"/>
  <c r="AL17" i="3" s="1"/>
  <c r="CL16" i="3"/>
  <c r="BY16" i="3"/>
  <c r="BL16" i="3"/>
  <c r="DV16" i="3" s="1"/>
  <c r="AY16" i="3"/>
  <c r="CQ16" i="3" s="1"/>
  <c r="AI16" i="3"/>
  <c r="AL16" i="3" s="1"/>
  <c r="CL15" i="3"/>
  <c r="BL15" i="3"/>
  <c r="DV15" i="3" s="1"/>
  <c r="AY15" i="3"/>
  <c r="CQ15" i="3" s="1"/>
  <c r="AI15" i="3"/>
  <c r="AL15" i="3" s="1"/>
  <c r="CL14" i="3"/>
  <c r="BY14" i="3"/>
  <c r="CM14" i="3" s="1"/>
  <c r="BL14" i="3"/>
  <c r="DV14" i="3" s="1"/>
  <c r="CQ14" i="3"/>
  <c r="AI14" i="3"/>
  <c r="AL14" i="3" s="1"/>
  <c r="CL13" i="3"/>
  <c r="BY13" i="3"/>
  <c r="BL13" i="3"/>
  <c r="DV13" i="3" s="1"/>
  <c r="AY13" i="3"/>
  <c r="CQ13" i="3" s="1"/>
  <c r="AI13" i="3"/>
  <c r="AL13" i="3" s="1"/>
  <c r="CL12" i="3"/>
  <c r="BL12" i="3"/>
  <c r="DV12" i="3" s="1"/>
  <c r="AY12" i="3"/>
  <c r="CQ12" i="3" s="1"/>
  <c r="AI12" i="3"/>
  <c r="AL12" i="3" s="1"/>
  <c r="CL11" i="3"/>
  <c r="BY11" i="3"/>
  <c r="BL11" i="3"/>
  <c r="DV11" i="3" s="1"/>
  <c r="DW11" i="3" s="1"/>
  <c r="AY11" i="3"/>
  <c r="CQ11" i="3" s="1"/>
  <c r="CL10" i="3"/>
  <c r="BY10" i="3"/>
  <c r="BL10" i="3"/>
  <c r="DV10" i="3" s="1"/>
  <c r="AY10" i="3"/>
  <c r="CQ10" i="3" s="1"/>
  <c r="AI10" i="3"/>
  <c r="AL10" i="3" s="1"/>
  <c r="CL9" i="3"/>
  <c r="BY9" i="3"/>
  <c r="BL9" i="3"/>
  <c r="DV9" i="3" s="1"/>
  <c r="AY9" i="3"/>
  <c r="CQ9" i="3" s="1"/>
  <c r="AI9" i="3"/>
  <c r="AL9" i="3" s="1"/>
  <c r="CN8" i="3"/>
  <c r="CL8" i="3"/>
  <c r="BY8" i="3"/>
  <c r="CM8" i="3" s="1"/>
  <c r="BL8" i="3"/>
  <c r="DV8" i="3" s="1"/>
  <c r="AK8" i="3"/>
  <c r="DW8" i="3" l="1"/>
  <c r="DW40" i="3"/>
  <c r="DW38" i="3"/>
  <c r="DW59" i="3"/>
  <c r="DW41" i="3"/>
  <c r="DW49" i="3"/>
  <c r="DW57" i="3"/>
  <c r="DW63" i="3"/>
  <c r="DW42" i="3"/>
  <c r="DW51" i="3"/>
  <c r="DW52" i="3"/>
  <c r="DW43" i="3"/>
  <c r="DW37" i="3"/>
  <c r="DW58" i="3"/>
  <c r="DW50" i="3"/>
  <c r="DW44" i="3"/>
  <c r="DW47" i="3"/>
  <c r="DW55" i="3"/>
  <c r="DW54" i="3"/>
  <c r="DW39" i="3"/>
  <c r="DW46" i="3"/>
  <c r="DW62" i="3"/>
  <c r="DW45" i="3"/>
  <c r="DW53" i="3"/>
  <c r="DW48" i="3"/>
  <c r="DW35" i="3"/>
  <c r="DW60" i="3"/>
  <c r="DW61" i="3"/>
  <c r="DW36" i="3"/>
  <c r="DW56" i="3"/>
  <c r="DW20" i="3"/>
  <c r="DW21" i="3"/>
  <c r="DW19" i="3"/>
  <c r="DW32" i="3"/>
  <c r="DW29" i="3"/>
  <c r="DW18" i="3"/>
  <c r="DW33" i="3"/>
  <c r="DW9" i="3"/>
  <c r="DW23" i="3"/>
  <c r="DW30" i="3"/>
  <c r="DW15" i="3"/>
  <c r="DW22" i="3"/>
  <c r="DW13" i="3"/>
  <c r="DW28" i="3"/>
  <c r="DW26" i="3"/>
  <c r="DW17" i="3"/>
  <c r="DW12" i="3"/>
  <c r="DW10" i="3"/>
  <c r="DW27" i="3"/>
  <c r="DW25" i="3"/>
  <c r="DW16" i="3"/>
  <c r="DW14" i="3"/>
  <c r="DW34" i="3"/>
  <c r="CO33" i="3"/>
  <c r="CM28" i="3"/>
  <c r="CO8" i="3"/>
  <c r="CM11" i="3"/>
  <c r="CM25" i="3"/>
  <c r="CM9" i="3"/>
  <c r="CM17" i="3"/>
  <c r="CM33" i="3"/>
  <c r="CO31" i="3"/>
  <c r="CO27" i="3"/>
  <c r="CO25" i="3"/>
  <c r="CO26" i="3"/>
  <c r="CM10" i="3"/>
  <c r="CM13" i="3"/>
  <c r="CM12" i="3"/>
  <c r="CO66" i="3"/>
  <c r="CO65" i="3"/>
  <c r="CO16" i="3"/>
  <c r="CO28" i="3"/>
  <c r="CO11" i="3"/>
  <c r="CO17" i="3"/>
  <c r="CM23" i="3"/>
  <c r="CM34" i="3"/>
  <c r="CM26" i="3"/>
  <c r="CO34" i="3"/>
  <c r="CO29" i="3"/>
  <c r="CO9" i="3"/>
  <c r="CO23" i="3"/>
  <c r="CM65" i="3"/>
  <c r="CO22" i="3"/>
  <c r="CM22" i="3"/>
  <c r="CM31" i="3"/>
  <c r="CM30" i="3"/>
  <c r="CO64" i="3"/>
  <c r="CO10" i="3"/>
  <c r="CO13" i="3"/>
  <c r="CM16" i="3"/>
  <c r="CO30" i="3"/>
  <c r="CM66" i="3"/>
  <c r="CO14" i="3"/>
  <c r="CO12" i="3"/>
  <c r="CM32" i="3"/>
  <c r="CO15" i="3"/>
  <c r="CM18" i="3"/>
  <c r="CO32" i="3"/>
  <c r="CM24" i="3"/>
  <c r="CM64" i="3"/>
  <c r="CO18" i="3"/>
  <c r="CO24" i="3"/>
  <c r="CM27" i="3"/>
  <c r="CM15" i="3"/>
  <c r="CM29" i="3"/>
  <c r="CQ29" i="3"/>
</calcChain>
</file>

<file path=xl/sharedStrings.xml><?xml version="1.0" encoding="utf-8"?>
<sst xmlns="http://schemas.openxmlformats.org/spreadsheetml/2006/main" count="383" uniqueCount="249">
  <si>
    <t>EJECUCION</t>
  </si>
  <si>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</si>
  <si>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</si>
  <si>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</si>
  <si>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</si>
  <si>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</si>
  <si>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</si>
  <si>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</si>
  <si>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</si>
  <si>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</si>
  <si>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</si>
  <si>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</si>
  <si>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</si>
  <si>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</si>
  <si>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</si>
  <si>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</si>
  <si>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</si>
  <si>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</si>
  <si>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</si>
  <si>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</si>
  <si>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</si>
  <si>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</si>
  <si>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</si>
  <si>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</si>
  <si>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</si>
  <si>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</si>
  <si>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</si>
  <si>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</si>
  <si>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</si>
  <si>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</si>
  <si>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</si>
  <si>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</si>
  <si>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</si>
  <si>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</si>
  <si>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</si>
  <si>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</si>
  <si>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</si>
  <si>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</si>
  <si>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</si>
  <si>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</si>
  <si>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</si>
  <si>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</si>
  <si>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</si>
  <si>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</si>
  <si>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</si>
  <si>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</si>
  <si>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</si>
  <si>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</si>
  <si>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</si>
  <si>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</si>
  <si>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</si>
  <si>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</si>
  <si>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</si>
  <si>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</si>
  <si>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</si>
  <si>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</si>
  <si>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</si>
  <si>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</si>
  <si>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</si>
  <si>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</si>
  <si>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</si>
  <si>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</si>
  <si>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</si>
  <si>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</si>
  <si>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</si>
  <si>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</si>
  <si>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</si>
  <si>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</si>
  <si>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</si>
  <si>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</si>
  <si>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</si>
  <si>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</si>
  <si>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</si>
  <si>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</si>
  <si>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</si>
  <si>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</si>
  <si>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</si>
  <si>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</si>
  <si>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</si>
  <si>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</si>
  <si>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</si>
  <si>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</si>
  <si>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</si>
  <si>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</si>
  <si>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</si>
  <si>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</si>
  <si>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</si>
  <si>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</si>
  <si>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</si>
  <si>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</si>
  <si>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</si>
  <si>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</si>
  <si>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</si>
  <si>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</si>
  <si>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</si>
  <si>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 JUZGADO DE TRABAJO DE HUANCAYO  (CONTENCIOSO A.)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</si>
  <si>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</si>
  <si>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</si>
  <si>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</si>
  <si>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</si>
  <si>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</si>
  <si>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AGOSTO</t>
  </si>
  <si>
    <t>JUZGADO DE PAZ LETRADO DE ACOBAMBA</t>
  </si>
  <si>
    <t>JUZGADO DE PAZ LETRADO DE SURCUBAMBA</t>
  </si>
  <si>
    <t>JUZGADO DE TRABAJO TRANSITORIO DE HUANCAYO   (CONTENCIOSO A.)</t>
  </si>
  <si>
    <t>% AVANCE ALCANZADO A ENERO</t>
  </si>
  <si>
    <t>TOTAL DE INVENTARIO DE EXPEDIENTES AL 31.DIC.2022 - FEE</t>
  </si>
  <si>
    <t>INGRESOS AL 31.01.2023</t>
  </si>
  <si>
    <t>CARGA PROCESAL AL 31.01.2023</t>
  </si>
  <si>
    <t>PRODUCCIÓN AL 31.01.2023</t>
  </si>
  <si>
    <t>PRODUC. ACUM. A ENERO 2023</t>
  </si>
  <si>
    <t xml:space="preserve">CARGA PROCESAL PENDIENTE  31.01.2023  (CENTRALIZACIÓN SIJ -FEE) </t>
  </si>
  <si>
    <t>DICIEMBRE</t>
  </si>
  <si>
    <t>OTROS EGRESOS AL 31.01.2023</t>
  </si>
  <si>
    <t>META CALCULADA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</si>
  <si>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</si>
  <si>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</si>
  <si>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</si>
  <si>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</si>
  <si>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</si>
  <si>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</si>
  <si>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</si>
  <si>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</si>
  <si>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</si>
  <si>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</si>
  <si>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</si>
  <si>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7°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</si>
  <si>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</si>
  <si>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</si>
  <si>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</si>
  <si>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</si>
  <si>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</si>
  <si>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</si>
  <si>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</si>
  <si>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</si>
  <si>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t>META ESTABLECIDA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</si>
  <si>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</si>
  <si>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>5° JUZGADO PENAL UNIPERSONAL SUPRAPROVINCIAL ESPECIALIZADO EN DELITOS DE CORRUPCIÓN DE FUNCIONARIOS DE HUANCAYO</t>
  </si>
  <si>
    <t>6° JUZGADO PENAL UNIPERSONAL SUPRAPROVINCIAL ESPECIALIZADO EN DELITOS DE CORRUPCIÓN DE FUNCIONARIOS DE HUANCAYO</t>
  </si>
  <si>
    <t>5° JUZGADO DE INVESTIGACIÓN PREPARATORIA SUPRAPROVINCIAL ESPECIALIZADO EN DELITO DE CORRUPCIÓN DE FUNCIONARIOS DE HUANCAYO</t>
  </si>
  <si>
    <t>8° JUZGADO DE INVESTIGACIÓN PREPARATORIA SUPRAPROVINCIAL ESPECIALIZADO EN DELITO DE CORRUPCIÓN DE FUNCIONARIOS DE HUANCAYO</t>
  </si>
  <si>
    <r>
      <t xml:space="preserve">CORILLA BAQUERIZO JENIS AIDA </t>
    </r>
    <r>
      <rPr>
        <b/>
        <sz val="46"/>
        <color rgb="FF595959"/>
        <rFont val="Arial Narrow"/>
        <family val="2"/>
      </rPr>
      <t>(S)</t>
    </r>
  </si>
  <si>
    <r>
      <t xml:space="preserve">VELASQUEZ VIVAS ALIDA SOLEDAD </t>
    </r>
    <r>
      <rPr>
        <b/>
        <sz val="46"/>
        <color rgb="FF595959"/>
        <rFont val="Arial Narrow"/>
        <family val="2"/>
      </rPr>
      <t xml:space="preserve">(S) </t>
    </r>
  </si>
  <si>
    <r>
      <t xml:space="preserve">JORGE RAMIREZ  KATHIA CORINA </t>
    </r>
    <r>
      <rPr>
        <b/>
        <sz val="46"/>
        <color rgb="FF595959"/>
        <rFont val="Arial Narrow"/>
        <family val="2"/>
      </rPr>
      <t>(S)</t>
    </r>
  </si>
  <si>
    <r>
      <t xml:space="preserve">SUASNABAR TOLENTINO LUIS RICARDO </t>
    </r>
    <r>
      <rPr>
        <b/>
        <sz val="46"/>
        <color rgb="FF595959"/>
        <rFont val="Arial Narrow"/>
        <family val="2"/>
      </rPr>
      <t>(S)</t>
    </r>
  </si>
  <si>
    <r>
      <t xml:space="preserve">ALANYA CASTILLO MIGUEL ANGEL </t>
    </r>
    <r>
      <rPr>
        <b/>
        <sz val="46"/>
        <color rgb="FF595959"/>
        <rFont val="Arial Narrow"/>
        <family val="2"/>
      </rPr>
      <t>(T)</t>
    </r>
  </si>
  <si>
    <r>
      <t xml:space="preserve">URIBE MORAN MIGUEL ANGEL </t>
    </r>
    <r>
      <rPr>
        <b/>
        <sz val="46"/>
        <color rgb="FF595959"/>
        <rFont val="Arial Narrow"/>
        <family val="2"/>
      </rPr>
      <t>(S)</t>
    </r>
  </si>
  <si>
    <r>
      <t xml:space="preserve">AUQUI HUERTAS TEOFANES EDGAR </t>
    </r>
    <r>
      <rPr>
        <b/>
        <sz val="46"/>
        <color rgb="FF595959"/>
        <rFont val="Arial Narrow"/>
        <family val="2"/>
      </rPr>
      <t>(S)</t>
    </r>
  </si>
  <si>
    <r>
      <t xml:space="preserve">BARRIOS MORALES LUZ MARIBEL </t>
    </r>
    <r>
      <rPr>
        <b/>
        <sz val="46"/>
        <color rgb="FF595959"/>
        <rFont val="Arial Narrow"/>
        <family val="2"/>
      </rPr>
      <t>(S)</t>
    </r>
  </si>
  <si>
    <r>
      <t xml:space="preserve">MEDRANO ALIAGA ANA PAULA </t>
    </r>
    <r>
      <rPr>
        <b/>
        <sz val="46"/>
        <color rgb="FF595959"/>
        <rFont val="Arial Narrow"/>
        <family val="2"/>
      </rPr>
      <t>(S)</t>
    </r>
  </si>
  <si>
    <r>
      <t xml:space="preserve">ARAUJO MONTES NELVA MICARELLI </t>
    </r>
    <r>
      <rPr>
        <b/>
        <sz val="46"/>
        <color rgb="FF595959"/>
        <rFont val="Arial Narrow"/>
        <family val="2"/>
      </rPr>
      <t>(S)</t>
    </r>
  </si>
  <si>
    <r>
      <t xml:space="preserve">LLACZA ASENCIOS WALTER GERARDO </t>
    </r>
    <r>
      <rPr>
        <b/>
        <sz val="46"/>
        <color rgb="FF595959"/>
        <rFont val="Arial Narrow"/>
        <family val="2"/>
      </rPr>
      <t xml:space="preserve">(S) </t>
    </r>
  </si>
  <si>
    <r>
      <t xml:space="preserve">CORILLOCLLA SANCHEZ DIANA LUZ </t>
    </r>
    <r>
      <rPr>
        <b/>
        <sz val="46"/>
        <color rgb="FF595959"/>
        <rFont val="Arial Narrow"/>
        <family val="2"/>
      </rPr>
      <t>(S)</t>
    </r>
    <r>
      <rPr>
        <sz val="46"/>
        <color rgb="FF595959"/>
        <rFont val="Arial Narrow"/>
        <family val="2"/>
      </rPr>
      <t xml:space="preserve"> </t>
    </r>
  </si>
  <si>
    <r>
      <t>RUCABADO ROMERO BLANCA NORMA</t>
    </r>
    <r>
      <rPr>
        <b/>
        <sz val="46"/>
        <color rgb="FF595959"/>
        <rFont val="Arial Narrow"/>
        <family val="2"/>
      </rPr>
      <t xml:space="preserve"> (T)</t>
    </r>
  </si>
  <si>
    <r>
      <t xml:space="preserve">OLIVERA MONTERO IRMA ROSA </t>
    </r>
    <r>
      <rPr>
        <b/>
        <sz val="46"/>
        <color rgb="FF595959"/>
        <rFont val="Arial Narrow"/>
        <family val="2"/>
      </rPr>
      <t>(T)</t>
    </r>
  </si>
  <si>
    <r>
      <t xml:space="preserve">ROJAS LÁZARO WILLIAM RAÚL </t>
    </r>
    <r>
      <rPr>
        <b/>
        <sz val="46"/>
        <color rgb="FF595959"/>
        <rFont val="Arial Narrow"/>
        <family val="2"/>
      </rPr>
      <t>(T)</t>
    </r>
  </si>
  <si>
    <r>
      <t xml:space="preserve">DUEÑAS IZARRA FLOR DE LIZ </t>
    </r>
    <r>
      <rPr>
        <b/>
        <sz val="46"/>
        <color rgb="FF595959"/>
        <rFont val="Arial Narrow"/>
        <family val="2"/>
      </rPr>
      <t>(S)</t>
    </r>
  </si>
  <si>
    <r>
      <t xml:space="preserve">MARTINEZ GARCIA ABEL YAHEVE </t>
    </r>
    <r>
      <rPr>
        <b/>
        <sz val="46"/>
        <color rgb="FF595959"/>
        <rFont val="Arial Narrow"/>
        <family val="2"/>
      </rPr>
      <t>(S)</t>
    </r>
  </si>
  <si>
    <r>
      <t xml:space="preserve">SOTELO BERMUDEZ MARIA ELENA </t>
    </r>
    <r>
      <rPr>
        <b/>
        <sz val="46"/>
        <color rgb="FF595959"/>
        <rFont val="Arial Narrow"/>
        <family val="2"/>
      </rPr>
      <t>(S)</t>
    </r>
  </si>
  <si>
    <r>
      <t xml:space="preserve"> CERRON VILLAR TITO ALBERTO </t>
    </r>
    <r>
      <rPr>
        <b/>
        <sz val="46"/>
        <color rgb="FF595959"/>
        <rFont val="Arial Narrow"/>
        <family val="2"/>
      </rPr>
      <t>(S)</t>
    </r>
  </si>
  <si>
    <r>
      <t xml:space="preserve">URIOL ASTO EDUARDO ANSELMO </t>
    </r>
    <r>
      <rPr>
        <b/>
        <sz val="46"/>
        <color rgb="FF595959"/>
        <rFont val="Arial Narrow"/>
        <family val="2"/>
      </rPr>
      <t>(T)</t>
    </r>
  </si>
  <si>
    <r>
      <t xml:space="preserve">ORIHUELA ABREGU ALEXANDER </t>
    </r>
    <r>
      <rPr>
        <b/>
        <sz val="46"/>
        <color rgb="FF595959"/>
        <rFont val="Arial Narrow"/>
        <family val="2"/>
      </rPr>
      <t xml:space="preserve">(T) </t>
    </r>
  </si>
  <si>
    <r>
      <t xml:space="preserve">OLIVERA GUERRA NICK </t>
    </r>
    <r>
      <rPr>
        <b/>
        <sz val="46"/>
        <color rgb="FF595959"/>
        <rFont val="Arial Narrow"/>
        <family val="2"/>
      </rPr>
      <t>(T)</t>
    </r>
    <r>
      <rPr>
        <sz val="46"/>
        <color rgb="FF595959"/>
        <rFont val="Arial Narrow"/>
        <family val="2"/>
      </rPr>
      <t xml:space="preserve"> </t>
    </r>
  </si>
  <si>
    <r>
      <t>LUJAN ZUASNABAR PERCIDA DAMARIS</t>
    </r>
    <r>
      <rPr>
        <b/>
        <sz val="46"/>
        <color rgb="FF595959"/>
        <rFont val="Arial Narrow"/>
        <family val="2"/>
      </rPr>
      <t xml:space="preserve"> (T) </t>
    </r>
  </si>
  <si>
    <r>
      <t xml:space="preserve">CARVO CASTRO CARLOS ABRAHAM </t>
    </r>
    <r>
      <rPr>
        <b/>
        <sz val="46"/>
        <color rgb="FF595959"/>
        <rFont val="Arial Narrow"/>
        <family val="2"/>
      </rPr>
      <t>(T)</t>
    </r>
    <r>
      <rPr>
        <sz val="46"/>
        <color rgb="FF595959"/>
        <rFont val="Arial Narrow"/>
        <family val="2"/>
      </rPr>
      <t xml:space="preserve"> </t>
    </r>
  </si>
  <si>
    <r>
      <t xml:space="preserve">TORRES GONZALES EDUARDO </t>
    </r>
    <r>
      <rPr>
        <b/>
        <sz val="46"/>
        <color rgb="FF595959"/>
        <rFont val="Arial Narrow"/>
        <family val="2"/>
      </rPr>
      <t>(T)</t>
    </r>
    <r>
      <rPr>
        <sz val="46"/>
        <color rgb="FF595959"/>
        <rFont val="Arial Narrow"/>
        <family val="2"/>
      </rPr>
      <t xml:space="preserve"> </t>
    </r>
  </si>
  <si>
    <r>
      <t xml:space="preserve">CHIPANA GUILLEN WALTER </t>
    </r>
    <r>
      <rPr>
        <b/>
        <sz val="46"/>
        <color rgb="FF595959"/>
        <rFont val="Arial Narrow"/>
        <family val="2"/>
      </rPr>
      <t xml:space="preserve">(T) </t>
    </r>
  </si>
  <si>
    <r>
      <t xml:space="preserve">VICUÑA ZAMORA JESUS </t>
    </r>
    <r>
      <rPr>
        <b/>
        <sz val="46"/>
        <color rgb="FF595959"/>
        <rFont val="Arial Narrow"/>
        <family val="2"/>
      </rPr>
      <t>(T)</t>
    </r>
  </si>
  <si>
    <r>
      <t xml:space="preserve">BUSTAMANTE VERA JORGE ENRIQUE </t>
    </r>
    <r>
      <rPr>
        <b/>
        <sz val="46"/>
        <color rgb="FF595959"/>
        <rFont val="Arial Narrow"/>
        <family val="2"/>
      </rPr>
      <t>(T)</t>
    </r>
  </si>
  <si>
    <r>
      <t xml:space="preserve">ARMAS INGA ESTRELLA </t>
    </r>
    <r>
      <rPr>
        <b/>
        <sz val="46"/>
        <color rgb="FF595959"/>
        <rFont val="Arial Narrow"/>
        <family val="2"/>
      </rPr>
      <t>(T)</t>
    </r>
  </si>
  <si>
    <r>
      <t xml:space="preserve">TORRES BENITO RICKY MITCHEL </t>
    </r>
    <r>
      <rPr>
        <b/>
        <sz val="46"/>
        <color rgb="FF595959"/>
        <rFont val="Arial Narrow"/>
        <family val="2"/>
      </rPr>
      <t>(S)</t>
    </r>
  </si>
  <si>
    <r>
      <t>TAFUR FUENTES CESAR AUGUSTO</t>
    </r>
    <r>
      <rPr>
        <b/>
        <sz val="46"/>
        <color rgb="FF595959"/>
        <rFont val="Arial Narrow"/>
        <family val="2"/>
      </rPr>
      <t xml:space="preserve"> (T)</t>
    </r>
  </si>
  <si>
    <r>
      <t>MONDARGO MARTINEZ NEDER ELIAS</t>
    </r>
    <r>
      <rPr>
        <b/>
        <sz val="46"/>
        <color rgb="FF595959"/>
        <rFont val="Arial Narrow"/>
        <family val="2"/>
      </rPr>
      <t xml:space="preserve"> (S)</t>
    </r>
  </si>
  <si>
    <r>
      <t xml:space="preserve">ALVA RICALDI PAUL FAUSTINO </t>
    </r>
    <r>
      <rPr>
        <b/>
        <sz val="46"/>
        <color rgb="FF595959"/>
        <rFont val="Arial Narrow"/>
        <family val="2"/>
      </rPr>
      <t>(S)</t>
    </r>
    <r>
      <rPr>
        <sz val="46"/>
        <color rgb="FF595959"/>
        <rFont val="Arial Narrow"/>
        <family val="2"/>
      </rPr>
      <t xml:space="preserve"> </t>
    </r>
  </si>
  <si>
    <r>
      <t>CASTILLO AYALA MILANOVA DELIA</t>
    </r>
    <r>
      <rPr>
        <b/>
        <sz val="46"/>
        <color rgb="FF595959"/>
        <rFont val="Arial Narrow"/>
        <family val="2"/>
      </rPr>
      <t xml:space="preserve"> (S) </t>
    </r>
  </si>
  <si>
    <r>
      <t xml:space="preserve">LUQUE PINTO JORGE RENE </t>
    </r>
    <r>
      <rPr>
        <b/>
        <sz val="46"/>
        <color rgb="FF595959"/>
        <rFont val="Arial Narrow"/>
        <family val="2"/>
      </rPr>
      <t>(T)</t>
    </r>
  </si>
  <si>
    <r>
      <t>PEÑA TORRES EVGUENI</t>
    </r>
    <r>
      <rPr>
        <b/>
        <sz val="46"/>
        <color rgb="FF595959"/>
        <rFont val="Arial Narrow"/>
        <family val="2"/>
      </rPr>
      <t xml:space="preserve"> (T)</t>
    </r>
  </si>
  <si>
    <r>
      <t xml:space="preserve">SANTANA SOCUALAYA JESUS </t>
    </r>
    <r>
      <rPr>
        <b/>
        <sz val="46"/>
        <color rgb="FF595959"/>
        <rFont val="Arial Narrow"/>
        <family val="2"/>
      </rPr>
      <t>(T)</t>
    </r>
  </si>
  <si>
    <r>
      <t xml:space="preserve">CORZO HINOJOSA SAUL YUNISHIRO </t>
    </r>
    <r>
      <rPr>
        <b/>
        <sz val="46"/>
        <color rgb="FF595959"/>
        <rFont val="Arial Narrow"/>
        <family val="2"/>
      </rPr>
      <t>(S)</t>
    </r>
  </si>
  <si>
    <r>
      <t xml:space="preserve">LLALLICO MANZANEDO ALBERTO HENRY </t>
    </r>
    <r>
      <rPr>
        <b/>
        <sz val="46"/>
        <color rgb="FF595959"/>
        <rFont val="Arial Narrow"/>
        <family val="2"/>
      </rPr>
      <t>(S)</t>
    </r>
  </si>
  <si>
    <r>
      <t xml:space="preserve">VILLARREAL BALBIN IVAN </t>
    </r>
    <r>
      <rPr>
        <b/>
        <sz val="46"/>
        <color rgb="FF595959"/>
        <rFont val="Arial Narrow"/>
        <family val="2"/>
      </rPr>
      <t>(T)</t>
    </r>
  </si>
  <si>
    <r>
      <t xml:space="preserve">ARAUCO VIVAS TANIA TULA </t>
    </r>
    <r>
      <rPr>
        <b/>
        <sz val="46"/>
        <color rgb="FF595959"/>
        <rFont val="Arial Narrow"/>
        <family val="2"/>
      </rPr>
      <t xml:space="preserve">(S) </t>
    </r>
  </si>
  <si>
    <r>
      <t xml:space="preserve">RAMOS REYMUNDO ROSSANNA </t>
    </r>
    <r>
      <rPr>
        <b/>
        <sz val="46"/>
        <color rgb="FF595959"/>
        <rFont val="Arial Narrow"/>
        <family val="2"/>
      </rPr>
      <t xml:space="preserve">(P) </t>
    </r>
  </si>
  <si>
    <r>
      <t xml:space="preserve">GOMEZ BAZALAR IRIS EDITH </t>
    </r>
    <r>
      <rPr>
        <b/>
        <sz val="46"/>
        <color rgb="FF595959"/>
        <rFont val="Arial Narrow"/>
        <family val="2"/>
      </rPr>
      <t>(P)</t>
    </r>
  </si>
  <si>
    <r>
      <t xml:space="preserve">ARTEAGA FERNANDEZ ISAAC ARTURO </t>
    </r>
    <r>
      <rPr>
        <b/>
        <sz val="46"/>
        <color rgb="FF595959"/>
        <rFont val="Arial Narrow"/>
        <family val="2"/>
      </rPr>
      <t>(S)</t>
    </r>
  </si>
  <si>
    <r>
      <t xml:space="preserve">CARDENAS PUENTE TERESA </t>
    </r>
    <r>
      <rPr>
        <b/>
        <sz val="46"/>
        <color rgb="FF595959"/>
        <rFont val="Arial Narrow"/>
        <family val="2"/>
      </rPr>
      <t>(T)</t>
    </r>
  </si>
  <si>
    <r>
      <t>ALVARADO PEREZ JUANA VIRGINIA</t>
    </r>
    <r>
      <rPr>
        <b/>
        <sz val="46"/>
        <color rgb="FF595959"/>
        <rFont val="Arial Narrow"/>
        <family val="2"/>
      </rPr>
      <t xml:space="preserve"> (P) </t>
    </r>
  </si>
  <si>
    <r>
      <t xml:space="preserve">RODRIGUEZ ALIAGA CIRO ALBERTO MARTIN </t>
    </r>
    <r>
      <rPr>
        <b/>
        <sz val="46"/>
        <color rgb="FF595959"/>
        <rFont val="Arial Narrow"/>
        <family val="2"/>
      </rPr>
      <t>(T)</t>
    </r>
  </si>
  <si>
    <r>
      <t xml:space="preserve">MACHUCA URBINA DANIEL </t>
    </r>
    <r>
      <rPr>
        <b/>
        <sz val="46"/>
        <color rgb="FF595959"/>
        <rFont val="Arial Narrow"/>
        <family val="2"/>
      </rPr>
      <t>(T)</t>
    </r>
  </si>
  <si>
    <r>
      <t>TORRES CORONACION JANETH GENOVEVA</t>
    </r>
    <r>
      <rPr>
        <b/>
        <sz val="46"/>
        <color rgb="FF595959"/>
        <rFont val="Arial Narrow"/>
        <family val="2"/>
      </rPr>
      <t xml:space="preserve"> (S)</t>
    </r>
  </si>
  <si>
    <r>
      <t xml:space="preserve">MORALES MONTES GRACIELA </t>
    </r>
    <r>
      <rPr>
        <b/>
        <sz val="46"/>
        <color rgb="FF595959"/>
        <rFont val="Arial Narrow"/>
        <family val="2"/>
      </rPr>
      <t>(P)</t>
    </r>
  </si>
  <si>
    <r>
      <t xml:space="preserve">BALDEON GAMARRA ANGELA BEATRIZ </t>
    </r>
    <r>
      <rPr>
        <b/>
        <sz val="46"/>
        <color rgb="FF595959"/>
        <rFont val="Arial Narrow"/>
        <family val="2"/>
      </rPr>
      <t>(P)</t>
    </r>
  </si>
  <si>
    <r>
      <t xml:space="preserve">TORRES DELGADO EDWIN VICTOR </t>
    </r>
    <r>
      <rPr>
        <b/>
        <sz val="46"/>
        <color rgb="FF595959"/>
        <rFont val="Arial Narrow"/>
        <family val="2"/>
      </rPr>
      <t>(P)</t>
    </r>
  </si>
  <si>
    <r>
      <t xml:space="preserve">CARHUAMACA QUISPE GABRIELA </t>
    </r>
    <r>
      <rPr>
        <b/>
        <sz val="46"/>
        <color rgb="FF595959"/>
        <rFont val="Arial Narrow"/>
        <family val="2"/>
      </rPr>
      <t>(S)</t>
    </r>
  </si>
  <si>
    <r>
      <t xml:space="preserve">QUISPE NAPANGA MARIA ESTHER </t>
    </r>
    <r>
      <rPr>
        <b/>
        <sz val="46"/>
        <color rgb="FF595959"/>
        <rFont val="Arial Narrow"/>
        <family val="2"/>
      </rPr>
      <t>(S)</t>
    </r>
  </si>
  <si>
    <r>
      <t>PARIASCA MARTINEZ FRANK RONALD</t>
    </r>
    <r>
      <rPr>
        <b/>
        <sz val="46"/>
        <color rgb="FF595959"/>
        <rFont val="Arial Narrow"/>
        <family val="2"/>
      </rPr>
      <t xml:space="preserve"> (P)</t>
    </r>
  </si>
  <si>
    <r>
      <t xml:space="preserve">RODRIGUEZ LIZANA RAFAEL </t>
    </r>
    <r>
      <rPr>
        <b/>
        <sz val="46"/>
        <color rgb="FF595959"/>
        <rFont val="Arial Narrow"/>
        <family val="2"/>
      </rPr>
      <t>(T)</t>
    </r>
  </si>
  <si>
    <r>
      <t xml:space="preserve">HANCCO PAREDES MARCO ANTONIO </t>
    </r>
    <r>
      <rPr>
        <b/>
        <sz val="46"/>
        <color rgb="FF595959"/>
        <rFont val="Arial Narrow"/>
        <family val="2"/>
      </rPr>
      <t>(T)</t>
    </r>
  </si>
  <si>
    <r>
      <t>PALOMINO PRADO RICHARD</t>
    </r>
    <r>
      <rPr>
        <b/>
        <sz val="46"/>
        <color rgb="FF595959"/>
        <rFont val="Arial Narrow"/>
        <family val="2"/>
      </rPr>
      <t xml:space="preserve"> (T)</t>
    </r>
  </si>
  <si>
    <r>
      <t xml:space="preserve">HURTADO MEDINA NELLY DERLIZ </t>
    </r>
    <r>
      <rPr>
        <b/>
        <sz val="46"/>
        <color rgb="FF595959"/>
        <rFont val="Arial Narrow"/>
        <family val="2"/>
      </rPr>
      <t>(S)</t>
    </r>
  </si>
  <si>
    <r>
      <t xml:space="preserve">CARRERA TUPAC YUPANQUI SUSAN LETTY </t>
    </r>
    <r>
      <rPr>
        <b/>
        <sz val="46"/>
        <color rgb="FF595959"/>
        <rFont val="Arial Narrow"/>
        <family val="2"/>
      </rPr>
      <t>(T)</t>
    </r>
  </si>
  <si>
    <r>
      <t xml:space="preserve">ARROYO AMES GUIDO REYNALDO </t>
    </r>
    <r>
      <rPr>
        <b/>
        <sz val="46"/>
        <color rgb="FF595959"/>
        <rFont val="Arial Narrow"/>
        <family val="2"/>
      </rPr>
      <t>(T)</t>
    </r>
  </si>
  <si>
    <r>
      <t xml:space="preserve">CASTILLO GONZALES EMPERATRIZ VICTORIA </t>
    </r>
    <r>
      <rPr>
        <b/>
        <sz val="46"/>
        <color rgb="FF595959"/>
        <rFont val="Arial Narrow"/>
        <family val="2"/>
      </rPr>
      <t>(S)</t>
    </r>
  </si>
  <si>
    <r>
      <t>CHUQUIPUIMA RICSE MERCEDES GEORGINA</t>
    </r>
    <r>
      <rPr>
        <b/>
        <sz val="46"/>
        <color rgb="FF595959"/>
        <rFont val="Arial Narrow"/>
        <family val="2"/>
      </rPr>
      <t xml:space="preserve"> (S)</t>
    </r>
  </si>
  <si>
    <r>
      <t>OBLITAS CEVALLOS LUIS ROLANDO</t>
    </r>
    <r>
      <rPr>
        <b/>
        <sz val="46"/>
        <color rgb="FF595959"/>
        <rFont val="Arial Narrow"/>
        <family val="2"/>
      </rPr>
      <t xml:space="preserve"> (S)</t>
    </r>
  </si>
  <si>
    <r>
      <t xml:space="preserve">CURIÑAUPA MEDINA MARIO LUIS </t>
    </r>
    <r>
      <rPr>
        <b/>
        <sz val="46"/>
        <color rgb="FF595959"/>
        <rFont val="Arial Narrow"/>
        <family val="2"/>
      </rPr>
      <t>(T)</t>
    </r>
  </si>
  <si>
    <r>
      <t xml:space="preserve">MERCADO CAHUANA JUAN VIDAL </t>
    </r>
    <r>
      <rPr>
        <b/>
        <sz val="46"/>
        <color rgb="FF595959"/>
        <rFont val="Arial Narrow"/>
        <family val="2"/>
      </rPr>
      <t>(S)</t>
    </r>
  </si>
  <si>
    <r>
      <t xml:space="preserve">ARROYO VELITA HUGO </t>
    </r>
    <r>
      <rPr>
        <b/>
        <sz val="46"/>
        <color rgb="FF595959"/>
        <rFont val="Arial Narrow"/>
        <family val="2"/>
      </rPr>
      <t>(T)</t>
    </r>
  </si>
  <si>
    <r>
      <t xml:space="preserve">QUISPE VILCAPOMA RICHARTH </t>
    </r>
    <r>
      <rPr>
        <b/>
        <sz val="46"/>
        <color rgb="FF595959"/>
        <rFont val="Arial Narrow"/>
        <family val="2"/>
      </rPr>
      <t>(T)</t>
    </r>
  </si>
  <si>
    <r>
      <t xml:space="preserve">CACHAY ROJAS MARIA DOLORES </t>
    </r>
    <r>
      <rPr>
        <b/>
        <sz val="46"/>
        <color rgb="FF595959"/>
        <rFont val="Arial Narrow"/>
        <family val="2"/>
      </rPr>
      <t>(T)</t>
    </r>
  </si>
  <si>
    <r>
      <t xml:space="preserve">VILLANUEVA ALTAMIRANO EDWIN WILSON </t>
    </r>
    <r>
      <rPr>
        <b/>
        <sz val="46"/>
        <color rgb="FF595959"/>
        <rFont val="Arial Narrow"/>
        <family val="2"/>
      </rPr>
      <t>(T)</t>
    </r>
  </si>
  <si>
    <r>
      <t>CASTILLO RIVERA ELMER</t>
    </r>
    <r>
      <rPr>
        <b/>
        <sz val="46"/>
        <color rgb="FF595959"/>
        <rFont val="Arial Narrow"/>
        <family val="2"/>
      </rPr>
      <t xml:space="preserve"> (T)</t>
    </r>
  </si>
  <si>
    <r>
      <t xml:space="preserve">LLAMOCA MILLA SONIA AURORA </t>
    </r>
    <r>
      <rPr>
        <b/>
        <sz val="46"/>
        <color rgb="FF595959"/>
        <rFont val="Arial Narrow"/>
        <family val="2"/>
      </rPr>
      <t>(T)</t>
    </r>
  </si>
  <si>
    <r>
      <t xml:space="preserve">PINO PUMA HENRY </t>
    </r>
    <r>
      <rPr>
        <b/>
        <sz val="46"/>
        <color rgb="FF595959"/>
        <rFont val="Arial Narrow"/>
        <family val="2"/>
      </rPr>
      <t>(T)</t>
    </r>
  </si>
  <si>
    <r>
      <t>PINEDA CHAVEZ ROXANA</t>
    </r>
    <r>
      <rPr>
        <b/>
        <sz val="46"/>
        <color rgb="FF595959"/>
        <rFont val="Arial Narrow"/>
        <family val="2"/>
      </rPr>
      <t xml:space="preserve"> (T)</t>
    </r>
  </si>
  <si>
    <r>
      <t>LANDEO ALVAREZ FERNAN OLAVO</t>
    </r>
    <r>
      <rPr>
        <b/>
        <sz val="46"/>
        <color rgb="FF595959"/>
        <rFont val="Arial Narrow"/>
        <family val="2"/>
      </rPr>
      <t xml:space="preserve"> (T)  </t>
    </r>
  </si>
  <si>
    <r>
      <t xml:space="preserve">HERRERA RIVAS RAFAEL AGUSTIN </t>
    </r>
    <r>
      <rPr>
        <b/>
        <sz val="46"/>
        <color rgb="FF595959"/>
        <rFont val="Arial Narrow"/>
        <family val="2"/>
      </rPr>
      <t>(S)</t>
    </r>
  </si>
  <si>
    <r>
      <t>BELLO MERLO EVER</t>
    </r>
    <r>
      <rPr>
        <b/>
        <sz val="46"/>
        <color rgb="FF595959"/>
        <rFont val="Arial Narrow"/>
        <family val="2"/>
      </rPr>
      <t xml:space="preserve"> (T)</t>
    </r>
  </si>
  <si>
    <r>
      <t xml:space="preserve">TICONA MAMANI JOSE  LUIS </t>
    </r>
    <r>
      <rPr>
        <b/>
        <sz val="46"/>
        <color rgb="FF595959"/>
        <rFont val="Arial Narrow"/>
        <family val="2"/>
      </rPr>
      <t>(T)</t>
    </r>
  </si>
  <si>
    <r>
      <t>LONGARAY CASTRO ROGER OMAR</t>
    </r>
    <r>
      <rPr>
        <b/>
        <sz val="46"/>
        <color rgb="FF595959"/>
        <rFont val="Arial Narrow"/>
        <family val="2"/>
      </rPr>
      <t xml:space="preserve"> (T)</t>
    </r>
  </si>
  <si>
    <r>
      <t xml:space="preserve">BALDEON QUISPE JULY ELIANE </t>
    </r>
    <r>
      <rPr>
        <b/>
        <sz val="46"/>
        <color rgb="FF595959"/>
        <rFont val="Arial Narrow"/>
        <family val="2"/>
      </rPr>
      <t>(T)</t>
    </r>
  </si>
  <si>
    <r>
      <t>ROJAS CHANCASANAMPA MICHAEL HENRY</t>
    </r>
    <r>
      <rPr>
        <b/>
        <sz val="46"/>
        <color rgb="FF595959"/>
        <rFont val="Arial Narrow"/>
        <family val="2"/>
      </rPr>
      <t xml:space="preserve"> (S) </t>
    </r>
  </si>
  <si>
    <r>
      <t xml:space="preserve">HUAMAN CARRASCO SEGUNDO JUAN </t>
    </r>
    <r>
      <rPr>
        <b/>
        <sz val="46"/>
        <color rgb="FF595959"/>
        <rFont val="Arial Narrow"/>
        <family val="2"/>
      </rPr>
      <t>(T)</t>
    </r>
  </si>
  <si>
    <r>
      <t xml:space="preserve">CAMARENA MADRID WILDER WALTER </t>
    </r>
    <r>
      <rPr>
        <b/>
        <sz val="46"/>
        <color rgb="FF595959"/>
        <rFont val="Arial Narrow"/>
        <family val="2"/>
      </rPr>
      <t>(S)</t>
    </r>
  </si>
  <si>
    <r>
      <t xml:space="preserve">GUTIERREZ HUAMAN HOOVER OSCAR </t>
    </r>
    <r>
      <rPr>
        <b/>
        <sz val="46"/>
        <color rgb="FF595959"/>
        <rFont val="Arial Narrow"/>
        <family val="2"/>
      </rPr>
      <t>(S)</t>
    </r>
  </si>
  <si>
    <r>
      <t xml:space="preserve">JINES RAFAEL MARIBELN </t>
    </r>
    <r>
      <rPr>
        <b/>
        <sz val="46"/>
        <color rgb="FF595959"/>
        <rFont val="Arial Narrow"/>
        <family val="2"/>
      </rPr>
      <t>(S)</t>
    </r>
  </si>
  <si>
    <r>
      <t xml:space="preserve">BALDEON SANABRIA MIGUEL JUNIOR </t>
    </r>
    <r>
      <rPr>
        <b/>
        <sz val="46"/>
        <color rgb="FF595959"/>
        <rFont val="Arial Narrow"/>
        <family val="2"/>
      </rPr>
      <t>(S)</t>
    </r>
  </si>
  <si>
    <r>
      <t xml:space="preserve">DIESTRA VIVAR EDGARDO RODOLFO </t>
    </r>
    <r>
      <rPr>
        <b/>
        <sz val="46"/>
        <color rgb="FF595959"/>
        <rFont val="Arial Narrow"/>
        <family val="2"/>
      </rPr>
      <t>(T)</t>
    </r>
  </si>
  <si>
    <r>
      <t xml:space="preserve">CARHUAMACA CLAUDIO ALEX JUAN </t>
    </r>
    <r>
      <rPr>
        <b/>
        <sz val="46"/>
        <color rgb="FF595959"/>
        <rFont val="Arial Narrow"/>
        <family val="2"/>
      </rPr>
      <t>(P)</t>
    </r>
  </si>
  <si>
    <r>
      <t xml:space="preserve">MATOS CENTENO JOSE LEONEL </t>
    </r>
    <r>
      <rPr>
        <b/>
        <sz val="46"/>
        <color rgb="FF595959"/>
        <rFont val="Arial Narrow"/>
        <family val="2"/>
      </rPr>
      <t>(P)</t>
    </r>
  </si>
  <si>
    <r>
      <t xml:space="preserve">ZEBALLOS HURTADO GILMAR LEONIDAS </t>
    </r>
    <r>
      <rPr>
        <b/>
        <sz val="46"/>
        <color rgb="FF595959"/>
        <rFont val="Arial Narrow"/>
        <family val="2"/>
      </rPr>
      <t>(T)</t>
    </r>
  </si>
  <si>
    <r>
      <t>PALOMINO LEON FIDEL HUGO</t>
    </r>
    <r>
      <rPr>
        <b/>
        <sz val="46"/>
        <color rgb="FF595959"/>
        <rFont val="Arial Narrow"/>
        <family val="2"/>
      </rPr>
      <t xml:space="preserve"> (T)</t>
    </r>
  </si>
  <si>
    <r>
      <t xml:space="preserve">SANTANA ANTEZANA MARIA ELENA </t>
    </r>
    <r>
      <rPr>
        <b/>
        <sz val="46"/>
        <color rgb="FF595959"/>
        <rFont val="Arial Narrow"/>
        <family val="2"/>
      </rPr>
      <t>(T)</t>
    </r>
  </si>
  <si>
    <r>
      <t xml:space="preserve">CALIZAYA HUALPA RUBEN TOMAS </t>
    </r>
    <r>
      <rPr>
        <b/>
        <sz val="46"/>
        <color rgb="FF595959"/>
        <rFont val="Arial Narrow"/>
        <family val="2"/>
      </rPr>
      <t>(T)</t>
    </r>
  </si>
  <si>
    <r>
      <t xml:space="preserve">CONCHA CHAVEZ WILIAMAN PERCY </t>
    </r>
    <r>
      <rPr>
        <b/>
        <sz val="46"/>
        <color rgb="FF595959"/>
        <rFont val="Arial Narrow"/>
        <family val="2"/>
      </rPr>
      <t>(P)</t>
    </r>
  </si>
  <si>
    <t>JUZGADO DE INVESTIGACIÓN PREPARATORIA DE CONCEPCIÓN   (PROC. INMEDIATOS) (PROC. COMUNES)</t>
  </si>
  <si>
    <t xml:space="preserve">JUZGADO PENAL UNIPERSONAL DE LA OROYA (PROC. INMEDIATOS) (PROC. COMUNES) </t>
  </si>
  <si>
    <t>JUZGADO CIVIL TRANSITORIO DE HUANCAYO</t>
  </si>
  <si>
    <t>JUZGADO DE PAZ LETRADO DE SAN AGUSTÍN DE CAJAS</t>
  </si>
  <si>
    <t>SALA PENAL DE APELACIONES TRANSITORIA ESPECIALIZADA EN DELITOS DE CORRUPCIÓN DE FUNCIONARIOS DE HUANCAYO</t>
  </si>
  <si>
    <t>R.A. N° 395-2020-CE-PJ</t>
  </si>
  <si>
    <t>CUADERNOS INGRESADOS Y RESUELTOS</t>
  </si>
  <si>
    <t xml:space="preserve">EVOLUCIÓN DE LA PRODUCCIÓN 31.01.2023 </t>
  </si>
  <si>
    <r>
      <t>ALEJANDRO HUANUCO ROSEMARIE CLEMENCIA</t>
    </r>
    <r>
      <rPr>
        <b/>
        <sz val="46"/>
        <color rgb="FF595959"/>
        <rFont val="Arial Narrow"/>
        <family val="2"/>
      </rPr>
      <t xml:space="preserve"> (S)</t>
    </r>
  </si>
  <si>
    <r>
      <t xml:space="preserve">PERALTA PAMPA LIZBETH PAOLA </t>
    </r>
    <r>
      <rPr>
        <b/>
        <sz val="46"/>
        <color rgb="FF595959"/>
        <rFont val="Arial Narrow"/>
        <family val="2"/>
      </rPr>
      <t>(T)</t>
    </r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</si>
  <si>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</si>
  <si>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</si>
  <si>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SUB ESPECIALIDAD EN DELITOS ASOCIADOS A LA  VIOLENCIA CONTRA LAS MUJERES E INTEGRANTES DEL GRUPO FAMILIAR DE HUANCAYO</t>
  </si>
  <si>
    <t>3° JUZGADO PENAL UNIPERSONAL SUB ESPECIALIDAD EN DELITOS ASOCIADOS A LA  VIOLENCIA CONTRA LAS MUJERES E INTEGRANTES DEL GRUPO FAMILIAR DE HUANCAYO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</si>
</sst>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0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36"/>
      <color rgb="FF595959"/>
      <name val="ClanOT-NarrowNews"/>
      <family val="3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48"/>
      <color rgb="FF595959"/>
      <name val="ClanOT-NarrowNews"/>
      <family val="3"/>
    </font>
    <font>
      <sz val="48"/>
      <color rgb="FF595959"/>
      <name val="ClanOT-NarrowNews"/>
      <family val="3"/>
    </font>
    <font>
      <b/>
      <sz val="145"/>
      <color rgb="FF595959"/>
      <name val="Arial Narrow"/>
      <family val="2"/>
    </font>
    <font>
      <b/>
      <sz val="22"/>
      <color rgb="FF595959"/>
      <name val="ClanOT-NarrowNews"/>
      <family val="3"/>
    </font>
    <font>
      <sz val="36"/>
      <color theme="1"/>
      <name val="Arial Narrow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ClanOT-NarrowNews"/>
      <family val="3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b/>
      <sz val="48"/>
      <color rgb="FF9A2222"/>
      <name val="ClanOT-NarrowNews"/>
      <family val="3"/>
    </font>
    <font>
      <sz val="46"/>
      <color theme="1"/>
      <name val="ClanOT-NarrowBook"/>
      <family val="3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sz val="36"/>
      <color rgb="FFFF0000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b/>
      <sz val="46"/>
      <color rgb="FF595959"/>
      <name val="Arial Narrow"/>
      <family val="2"/>
    </font>
    <font>
      <b/>
      <sz val="48"/>
      <color theme="2"/>
      <name val="ClanOT-NarrowNews"/>
      <family val="3"/>
    </font>
    <font>
      <b/>
      <sz val="52"/>
      <color rgb="FF595959"/>
      <name val="ClanOT-NarrowNews"/>
      <family val="3"/>
    </font>
    <font>
      <sz val="48"/>
      <color theme="1"/>
      <name val="Calibri"/>
      <family val="2"/>
    </font>
    <font>
      <b/>
      <sz val="40"/>
      <color rgb="FF595959"/>
      <name val="ClanOT-NarrowNews"/>
      <family val="3"/>
    </font>
    <font>
      <b/>
      <sz val="60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A22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9C99"/>
        <bgColor indexed="64"/>
      </patternFill>
    </fill>
  </fills>
  <borders count="88">
    <border>
      <left/>
      <right/>
      <top/>
      <bottom/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rgb="FFE6B8B7"/>
      </left>
      <right style="double">
        <color rgb="FFE6B8B7"/>
      </right>
      <top style="double">
        <color rgb="FFE6B8B7"/>
      </top>
      <bottom style="double">
        <color rgb="FFE6B8B7"/>
      </bottom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theme="6" tint="0.79998168889431442"/>
      </top>
      <bottom/>
      <diagonal/>
    </border>
    <border>
      <left style="double">
        <color theme="6" tint="0.79998168889431442"/>
      </left>
      <right/>
      <top style="double">
        <color theme="6" tint="0.79998168889431442"/>
      </top>
      <bottom/>
      <diagonal/>
    </border>
    <border>
      <left style="double">
        <color rgb="FFE6B8B7"/>
      </left>
      <right style="double">
        <color rgb="FFE6B8B7"/>
      </right>
      <top style="double">
        <color rgb="FFE6B8B7"/>
      </top>
      <bottom/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rgb="FF963634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 style="double">
        <color rgb="FF963634"/>
      </top>
      <bottom style="double">
        <color theme="6" tint="0.79998168889431442"/>
      </bottom>
      <diagonal/>
    </border>
    <border>
      <left style="double">
        <color rgb="FFE6B8B7"/>
      </left>
      <right style="double">
        <color rgb="FFE6B8B7"/>
      </right>
      <top style="double">
        <color rgb="FF963634"/>
      </top>
      <bottom style="double">
        <color rgb="FFE6B8B7"/>
      </bottom>
      <diagonal/>
    </border>
    <border>
      <left style="double">
        <color theme="6" tint="0.79998168889431442"/>
      </left>
      <right style="double">
        <color rgb="FF963634"/>
      </right>
      <top style="double">
        <color rgb="FF963634"/>
      </top>
      <bottom style="double">
        <color theme="6" tint="0.79998168889431442"/>
      </bottom>
      <diagonal/>
    </border>
    <border>
      <left style="double">
        <color rgb="FF963634"/>
      </left>
      <right/>
      <top/>
      <bottom/>
      <diagonal/>
    </border>
    <border>
      <left style="double">
        <color theme="6" tint="0.79998168889431442"/>
      </left>
      <right style="double">
        <color rgb="FF963634"/>
      </right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theme="6" tint="0.79998168889431442"/>
      </top>
      <bottom style="double">
        <color rgb="FF963634"/>
      </bottom>
      <diagonal/>
    </border>
    <border>
      <left style="double">
        <color rgb="FFE6B8B7"/>
      </left>
      <right style="double">
        <color rgb="FFE6B8B7"/>
      </right>
      <top style="double">
        <color rgb="FFE6B8B7"/>
      </top>
      <bottom style="double">
        <color rgb="FF963634"/>
      </bottom>
      <diagonal/>
    </border>
    <border>
      <left style="double">
        <color theme="6" tint="0.79998168889431442"/>
      </left>
      <right style="double">
        <color rgb="FF963634"/>
      </right>
      <top style="double">
        <color theme="6" tint="0.79998168889431442"/>
      </top>
      <bottom style="double">
        <color rgb="FF963634"/>
      </bottom>
      <diagonal/>
    </border>
    <border>
      <left style="double">
        <color theme="6" tint="0.79998168889431442"/>
      </left>
      <right/>
      <top/>
      <bottom style="double">
        <color theme="6" tint="0.79998168889431442"/>
      </bottom>
      <diagonal/>
    </border>
    <border>
      <left style="double">
        <color theme="6" tint="0.79998168889431442"/>
      </left>
      <right style="double">
        <color theme="6" tint="0.79998168889431442"/>
      </right>
      <top/>
      <bottom style="double">
        <color theme="6" tint="0.79998168889431442"/>
      </bottom>
      <diagonal/>
    </border>
    <border>
      <left style="double">
        <color rgb="FF963634"/>
      </left>
      <right style="double">
        <color rgb="FF963634"/>
      </right>
      <top style="double">
        <color rgb="FF963634"/>
      </top>
      <bottom style="double">
        <color rgb="FF963634"/>
      </bottom>
      <diagonal/>
    </border>
    <border>
      <left style="double">
        <color rgb="FF963634"/>
      </left>
      <right style="double">
        <color theme="6" tint="0.79998168889431442"/>
      </right>
      <top/>
      <bottom style="double">
        <color theme="6" tint="0.79998168889431442"/>
      </bottom>
      <diagonal/>
    </border>
    <border>
      <left style="double">
        <color rgb="FF963634"/>
      </left>
      <right style="double">
        <color theme="6" tint="0.79998168889431442"/>
      </right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rgb="FF963634"/>
      </left>
      <right style="double">
        <color theme="6" tint="0.79998168889431442"/>
      </right>
      <top style="double">
        <color rgb="FF963634"/>
      </top>
      <bottom style="double">
        <color theme="6" tint="0.79998168889431442"/>
      </bottom>
      <diagonal/>
    </border>
    <border>
      <left style="double">
        <color rgb="FF963634"/>
      </left>
      <right style="double">
        <color theme="6" tint="0.79998168889431442"/>
      </right>
      <top style="double">
        <color theme="6" tint="0.79998168889431442"/>
      </top>
      <bottom style="double">
        <color rgb="FF963634"/>
      </bottom>
      <diagonal/>
    </border>
    <border>
      <left style="double">
        <color rgb="FF963634"/>
      </left>
      <right/>
      <top/>
      <bottom style="double">
        <color theme="6" tint="0.79998168889431442"/>
      </bottom>
      <diagonal/>
    </border>
    <border>
      <left style="double">
        <color rgb="FF963634"/>
      </left>
      <right/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rgb="FF963634"/>
      </left>
      <right/>
      <top style="double">
        <color theme="6" tint="0.79998168889431442"/>
      </top>
      <bottom/>
      <diagonal/>
    </border>
    <border>
      <left style="double">
        <color rgb="FF963634"/>
      </left>
      <right/>
      <top style="double">
        <color rgb="FF963634"/>
      </top>
      <bottom style="double">
        <color theme="6" tint="0.79998168889431442"/>
      </bottom>
      <diagonal/>
    </border>
    <border>
      <left style="double">
        <color rgb="FF963634"/>
      </left>
      <right/>
      <top style="double">
        <color theme="6" tint="0.79998168889431442"/>
      </top>
      <bottom style="double">
        <color rgb="FF963634"/>
      </bottom>
      <diagonal/>
    </border>
    <border>
      <left/>
      <right style="double">
        <color rgb="FF963634"/>
      </right>
      <top/>
      <bottom style="double">
        <color theme="6" tint="0.79998168889431442"/>
      </bottom>
      <diagonal/>
    </border>
    <border>
      <left/>
      <right style="double">
        <color rgb="FF963634"/>
      </right>
      <top style="double">
        <color theme="6" tint="0.79998168889431442"/>
      </top>
      <bottom style="double">
        <color theme="6" tint="0.79998168889431442"/>
      </bottom>
      <diagonal/>
    </border>
    <border>
      <left/>
      <right style="double">
        <color rgb="FF963634"/>
      </right>
      <top style="double">
        <color theme="6" tint="0.79998168889431442"/>
      </top>
      <bottom style="double">
        <color rgb="FF963634"/>
      </bottom>
      <diagonal/>
    </border>
    <border>
      <left style="double">
        <color rgb="FF963634"/>
      </left>
      <right style="double">
        <color rgb="FF963634"/>
      </right>
      <top/>
      <bottom style="double">
        <color theme="6" tint="0.79998168889431442"/>
      </bottom>
      <diagonal/>
    </border>
    <border>
      <left style="double">
        <color rgb="FF963634"/>
      </left>
      <right style="double">
        <color rgb="FF963634"/>
      </right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rgb="FF963634"/>
      </left>
      <right style="double">
        <color rgb="FF963634"/>
      </right>
      <top style="double">
        <color theme="6" tint="0.79998168889431442"/>
      </top>
      <bottom/>
      <diagonal/>
    </border>
    <border>
      <left style="double">
        <color rgb="FF963634"/>
      </left>
      <right style="double">
        <color rgb="FF963634"/>
      </right>
      <top style="double">
        <color rgb="FF963634"/>
      </top>
      <bottom style="double">
        <color theme="6" tint="0.79998168889431442"/>
      </bottom>
      <diagonal/>
    </border>
    <border>
      <left style="double">
        <color rgb="FF963634"/>
      </left>
      <right style="double">
        <color rgb="FF963634"/>
      </right>
      <top style="double">
        <color theme="6" tint="0.79998168889431442"/>
      </top>
      <bottom style="double">
        <color rgb="FF963634"/>
      </bottom>
      <diagonal/>
    </border>
    <border>
      <left style="double">
        <color rgb="FF963634"/>
      </left>
      <right style="double">
        <color theme="6" tint="0.79998168889431442"/>
      </right>
      <top/>
      <bottom/>
      <diagonal/>
    </border>
    <border>
      <left style="double">
        <color rgb="FF963634"/>
      </left>
      <right style="double">
        <color theme="6" tint="0.79998168889431442"/>
      </right>
      <top/>
      <bottom style="double">
        <color rgb="FF963634"/>
      </bottom>
      <diagonal/>
    </border>
    <border>
      <left style="double">
        <color theme="6" tint="0.79998168889431442"/>
      </left>
      <right style="double">
        <color theme="6" tint="0.79998168889431442"/>
      </right>
      <top/>
      <bottom style="double">
        <color rgb="FF963634"/>
      </bottom>
      <diagonal/>
    </border>
    <border>
      <left style="double">
        <color theme="6" tint="0.79998168889431442"/>
      </left>
      <right/>
      <top/>
      <bottom style="double">
        <color rgb="FF963634"/>
      </bottom>
      <diagonal/>
    </border>
    <border>
      <left style="double">
        <color theme="6" tint="0.79998168889431442"/>
      </left>
      <right style="double">
        <color theme="6" tint="0.79998168889431442"/>
      </right>
      <top/>
      <bottom/>
      <diagonal/>
    </border>
    <border>
      <left style="double">
        <color theme="6" tint="0.79998168889431442"/>
      </left>
      <right/>
      <top/>
      <bottom/>
      <diagonal/>
    </border>
    <border>
      <left/>
      <right style="double">
        <color rgb="FF963634"/>
      </right>
      <top style="double">
        <color theme="6" tint="0.79998168889431442"/>
      </top>
      <bottom/>
      <diagonal/>
    </border>
    <border>
      <left/>
      <right style="double">
        <color rgb="FF963634"/>
      </right>
      <top style="double">
        <color rgb="FF963634"/>
      </top>
      <bottom style="double">
        <color theme="6" tint="0.7999816888943144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6" tint="0.79998168889431442"/>
      </right>
      <top/>
      <bottom style="double">
        <color theme="6" tint="0.79998168889431442"/>
      </bottom>
      <diagonal/>
    </border>
    <border>
      <left style="double">
        <color theme="2" tint="-0.499984740745262"/>
      </left>
      <right style="double">
        <color theme="6" tint="0.79998168889431442"/>
      </right>
      <top/>
      <bottom/>
      <diagonal/>
    </border>
    <border>
      <left style="double">
        <color theme="2" tint="-0.499984740745262"/>
      </left>
      <right style="double">
        <color theme="6" tint="0.79998168889431442"/>
      </right>
      <top style="double">
        <color rgb="FF963634"/>
      </top>
      <bottom style="double">
        <color theme="6" tint="0.79998168889431442"/>
      </bottom>
      <diagonal/>
    </border>
    <border>
      <left style="double">
        <color theme="2" tint="-0.499984740745262"/>
      </left>
      <right style="double">
        <color theme="6" tint="0.79998168889431442"/>
      </right>
      <top/>
      <bottom style="double">
        <color theme="2" tint="-0.499984740745262"/>
      </bottom>
      <diagonal/>
    </border>
    <border>
      <left style="double">
        <color theme="6" tint="0.79998168889431442"/>
      </left>
      <right style="double">
        <color theme="6" tint="0.79998168889431442"/>
      </right>
      <top/>
      <bottom style="double">
        <color theme="2" tint="-0.499984740745262"/>
      </bottom>
      <diagonal/>
    </border>
    <border>
      <left style="double">
        <color theme="6" tint="0.79998168889431442"/>
      </left>
      <right/>
      <top/>
      <bottom style="double">
        <color theme="2" tint="-0.499984740745262"/>
      </bottom>
      <diagonal/>
    </border>
    <border>
      <left style="double">
        <color theme="2" tint="-0.499984740745262"/>
      </left>
      <right/>
      <top/>
      <bottom style="double">
        <color theme="6" tint="0.79998168889431442"/>
      </bottom>
      <diagonal/>
    </border>
    <border>
      <left style="double">
        <color theme="2" tint="-0.499984740745262"/>
      </left>
      <right/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theme="2" tint="-0.499984740745262"/>
      </left>
      <right/>
      <top style="double">
        <color theme="6" tint="0.79998168889431442"/>
      </top>
      <bottom/>
      <diagonal/>
    </border>
    <border>
      <left style="double">
        <color theme="2" tint="-0.499984740745262"/>
      </left>
      <right/>
      <top style="double">
        <color rgb="FF963634"/>
      </top>
      <bottom style="double">
        <color theme="6" tint="0.79998168889431442"/>
      </bottom>
      <diagonal/>
    </border>
    <border>
      <left style="double">
        <color theme="2" tint="-0.499984740745262"/>
      </left>
      <right/>
      <top style="double">
        <color theme="6" tint="0.7999816888943144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rgb="FF963634"/>
      </top>
      <bottom style="double">
        <color theme="6" tint="0.7999816888943144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6" tint="0.79998168889431442"/>
      </top>
      <bottom style="double">
        <color theme="2" tint="-0.499984740745262"/>
      </bottom>
      <diagonal/>
    </border>
    <border>
      <left style="double">
        <color rgb="FF963634"/>
      </left>
      <right style="double">
        <color rgb="FF963634"/>
      </right>
      <top style="double">
        <color rgb="FF963634"/>
      </top>
      <bottom/>
      <diagonal/>
    </border>
    <border>
      <left style="double">
        <color rgb="FF963634"/>
      </left>
      <right style="double">
        <color rgb="FF963634"/>
      </right>
      <top/>
      <bottom/>
      <diagonal/>
    </border>
    <border>
      <left style="double">
        <color rgb="FF963634"/>
      </left>
      <right style="double">
        <color rgb="FF963634"/>
      </right>
      <top/>
      <bottom style="double">
        <color rgb="FF963634"/>
      </bottom>
      <diagonal/>
    </border>
    <border>
      <left/>
      <right style="double">
        <color rgb="FF963634"/>
      </right>
      <top/>
      <bottom/>
      <diagonal/>
    </border>
    <border>
      <left style="double">
        <color theme="6" tint="0.79995117038483843"/>
      </left>
      <right style="double">
        <color theme="6" tint="0.79995117038483843"/>
      </right>
      <top style="double">
        <color theme="6" tint="0.79995117038483843"/>
      </top>
      <bottom style="double">
        <color theme="6" tint="0.79995117038483843"/>
      </bottom>
      <diagonal/>
    </border>
    <border>
      <left style="double">
        <color rgb="FFE6B8B7"/>
      </left>
      <right/>
      <top/>
      <bottom/>
      <diagonal/>
    </border>
    <border>
      <left style="double">
        <color theme="6" tint="0.79995117038483843"/>
      </left>
      <right style="double">
        <color theme="6" tint="0.79995117038483843"/>
      </right>
      <top style="double">
        <color theme="6" tint="0.79995117038483843"/>
      </top>
      <bottom/>
      <diagonal/>
    </border>
    <border>
      <left style="double">
        <color theme="6" tint="0.79995117038483843"/>
      </left>
      <right style="double">
        <color theme="6" tint="0.79995117038483843"/>
      </right>
      <top style="double">
        <color rgb="FF9A2222"/>
      </top>
      <bottom style="double">
        <color theme="6" tint="0.79995117038483843"/>
      </bottom>
      <diagonal/>
    </border>
    <border>
      <left style="double">
        <color theme="6" tint="0.79995117038483843"/>
      </left>
      <right style="double">
        <color theme="6" tint="0.79995117038483843"/>
      </right>
      <top style="double">
        <color theme="6" tint="0.79995117038483843"/>
      </top>
      <bottom style="double">
        <color rgb="FF9A2222"/>
      </bottom>
      <diagonal/>
    </border>
    <border>
      <left style="double">
        <color rgb="FFE6B8B7"/>
      </left>
      <right style="double">
        <color theme="6" tint="0.79995117038483843"/>
      </right>
      <top/>
      <bottom/>
      <diagonal/>
    </border>
    <border>
      <left style="double">
        <color rgb="FF963634"/>
      </left>
      <right style="double">
        <color theme="2" tint="-0.499984740745262"/>
      </right>
      <top/>
      <bottom/>
      <diagonal/>
    </border>
    <border>
      <left style="double">
        <color theme="2" tint="-0.499984740745262"/>
      </left>
      <right style="double">
        <color theme="6" tint="0.79998168889431442"/>
      </right>
      <top style="double">
        <color theme="6" tint="0.79998168889431442"/>
      </top>
      <bottom style="double">
        <color theme="6" tint="0.79998168889431442"/>
      </bottom>
      <diagonal/>
    </border>
    <border>
      <left/>
      <right style="double">
        <color theme="6" tint="0.79998168889431442"/>
      </right>
      <top style="double">
        <color theme="6" tint="0.79995117038483843"/>
      </top>
      <bottom/>
      <diagonal/>
    </border>
    <border>
      <left/>
      <right/>
      <top style="double">
        <color theme="6" tint="0.79995117038483843"/>
      </top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6" tint="0.79998168889431442"/>
      </bottom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rgb="FF963634"/>
      </top>
      <bottom style="double">
        <color theme="6" tint="0.79995117038483843"/>
      </bottom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theme="6" tint="0.79995117038483843"/>
      </top>
      <bottom style="double">
        <color theme="6" tint="0.79995117038483843"/>
      </bottom>
      <diagonal/>
    </border>
    <border>
      <left style="double">
        <color theme="6" tint="0.79998168889431442"/>
      </left>
      <right style="double">
        <color rgb="FFE6B8B7"/>
      </right>
      <top style="double">
        <color rgb="FF963634"/>
      </top>
      <bottom style="double">
        <color theme="6" tint="0.79998168889431442"/>
      </bottom>
      <diagonal/>
    </border>
    <border>
      <left style="double">
        <color theme="6" tint="0.79998168889431442"/>
      </left>
      <right style="double">
        <color rgb="FFE6B8B7"/>
      </right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theme="6" tint="0.79998168889431442"/>
      </left>
      <right style="double">
        <color rgb="FFE6B8B7"/>
      </right>
      <top style="double">
        <color theme="6" tint="0.79998168889431442"/>
      </top>
      <bottom style="double">
        <color rgb="FF963634"/>
      </bottom>
      <diagonal/>
    </border>
    <border>
      <left style="double">
        <color theme="2" tint="-0.499984740745262"/>
      </left>
      <right/>
      <top/>
      <bottom/>
      <diagonal/>
    </border>
    <border>
      <left style="double">
        <color theme="6" tint="0.79995117038483843"/>
      </left>
      <right style="double">
        <color theme="6" tint="0.79998168889431442"/>
      </right>
      <top style="double">
        <color theme="6" tint="0.79998168889431442"/>
      </top>
      <bottom style="double">
        <color theme="6" tint="0.79995117038483843"/>
      </bottom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theme="6" tint="0.79998168889431442"/>
      </top>
      <bottom style="double">
        <color theme="6" tint="0.79995117038483843"/>
      </bottom>
      <diagonal/>
    </border>
    <border>
      <left style="double">
        <color theme="6" tint="0.79995117038483843"/>
      </left>
      <right style="double">
        <color theme="6" tint="0.79998168889431442"/>
      </right>
      <top style="double">
        <color theme="6" tint="0.79995117038483843"/>
      </top>
      <bottom style="double">
        <color theme="6" tint="0.79995117038483843"/>
      </bottom>
      <diagonal/>
    </border>
    <border>
      <left style="double">
        <color theme="6" tint="0.79995117038483843"/>
      </left>
      <right style="double">
        <color theme="6" tint="0.79998168889431442"/>
      </right>
      <top style="double">
        <color theme="6" tint="0.79995117038483843"/>
      </top>
      <bottom style="double">
        <color rgb="FF963634"/>
      </bottom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theme="6" tint="0.79995117038483843"/>
      </top>
      <bottom style="double">
        <color rgb="FF963634"/>
      </bottom>
      <diagonal/>
    </border>
    <border>
      <left style="double">
        <color theme="6" tint="0.79995117038483843"/>
      </left>
      <right style="double">
        <color theme="6" tint="0.79998168889431442"/>
      </right>
      <top style="double">
        <color rgb="FF963634"/>
      </top>
      <bottom style="double">
        <color theme="6" tint="0.79995117038483843"/>
      </bottom>
      <diagonal/>
    </border>
    <border>
      <left style="double">
        <color theme="6" tint="0.79995117038483843"/>
      </left>
      <right style="double">
        <color theme="6" tint="0.79998168889431442"/>
      </right>
      <top style="double">
        <color theme="6" tint="0.79995117038483843"/>
      </top>
      <bottom/>
      <diagonal/>
    </border>
    <border>
      <left style="double">
        <color theme="6" tint="0.79998168889431442"/>
      </left>
      <right style="double">
        <color theme="6" tint="0.79998168889431442"/>
      </right>
      <top style="double">
        <color theme="6" tint="0.79995117038483843"/>
      </top>
      <bottom/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06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9" fillId="9" borderId="2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/>
    </xf>
    <xf numFmtId="1" fontId="21" fillId="8" borderId="3" xfId="0" applyNumberFormat="1" applyFont="1" applyFill="1" applyBorder="1" applyAlignment="1">
      <alignment horizontal="center" vertical="center"/>
    </xf>
    <xf numFmtId="1" fontId="21" fillId="7" borderId="3" xfId="0" applyNumberFormat="1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1" fontId="21" fillId="7" borderId="4" xfId="0" applyNumberFormat="1" applyFont="1" applyFill="1" applyBorder="1" applyAlignment="1">
      <alignment horizontal="center" vertical="center"/>
    </xf>
    <xf numFmtId="1" fontId="21" fillId="8" borderId="4" xfId="0" applyNumberFormat="1" applyFont="1" applyFill="1" applyBorder="1" applyAlignment="1">
      <alignment horizontal="center" vertical="center"/>
    </xf>
    <xf numFmtId="1" fontId="21" fillId="4" borderId="4" xfId="0" applyNumberFormat="1" applyFont="1" applyFill="1" applyBorder="1" applyAlignment="1">
      <alignment horizontal="center" vertical="center"/>
    </xf>
    <xf numFmtId="1" fontId="21" fillId="4" borderId="6" xfId="0" applyNumberFormat="1" applyFont="1" applyFill="1" applyBorder="1" applyAlignment="1">
      <alignment horizontal="center" vertical="center"/>
    </xf>
    <xf numFmtId="1" fontId="21" fillId="8" borderId="6" xfId="0" applyNumberFormat="1" applyFont="1" applyFill="1" applyBorder="1" applyAlignment="1">
      <alignment horizontal="center" vertical="center"/>
    </xf>
    <xf numFmtId="1" fontId="21" fillId="7" borderId="6" xfId="0" applyNumberFormat="1" applyFont="1" applyFill="1" applyBorder="1" applyAlignment="1">
      <alignment horizontal="center" vertical="center"/>
    </xf>
    <xf numFmtId="1" fontId="26" fillId="0" borderId="7" xfId="0" applyNumberFormat="1" applyFont="1" applyBorder="1" applyAlignment="1">
      <alignment horizontal="center" vertical="center"/>
    </xf>
    <xf numFmtId="1" fontId="21" fillId="4" borderId="7" xfId="0" applyNumberFormat="1" applyFont="1" applyFill="1" applyBorder="1" applyAlignment="1">
      <alignment horizontal="center" vertical="center"/>
    </xf>
    <xf numFmtId="1" fontId="21" fillId="8" borderId="7" xfId="0" applyNumberFormat="1" applyFont="1" applyFill="1" applyBorder="1" applyAlignment="1">
      <alignment horizontal="center" vertical="center"/>
    </xf>
    <xf numFmtId="1" fontId="21" fillId="7" borderId="7" xfId="0" applyNumberFormat="1" applyFont="1" applyFill="1" applyBorder="1" applyAlignment="1">
      <alignment horizontal="center" vertical="center"/>
    </xf>
    <xf numFmtId="1" fontId="21" fillId="7" borderId="9" xfId="0" applyNumberFormat="1" applyFont="1" applyFill="1" applyBorder="1" applyAlignment="1">
      <alignment horizontal="center" vertical="center"/>
    </xf>
    <xf numFmtId="1" fontId="21" fillId="8" borderId="9" xfId="0" applyNumberFormat="1" applyFont="1" applyFill="1" applyBorder="1" applyAlignment="1">
      <alignment horizontal="center" vertical="center"/>
    </xf>
    <xf numFmtId="1" fontId="21" fillId="4" borderId="9" xfId="0" applyNumberFormat="1" applyFont="1" applyFill="1" applyBorder="1" applyAlignment="1">
      <alignment horizontal="center" vertical="center"/>
    </xf>
    <xf numFmtId="1" fontId="21" fillId="4" borderId="13" xfId="0" applyNumberFormat="1" applyFont="1" applyFill="1" applyBorder="1" applyAlignment="1">
      <alignment horizontal="center" vertical="center"/>
    </xf>
    <xf numFmtId="1" fontId="21" fillId="8" borderId="13" xfId="0" applyNumberFormat="1" applyFont="1" applyFill="1" applyBorder="1" applyAlignment="1">
      <alignment horizontal="center" vertical="center"/>
    </xf>
    <xf numFmtId="1" fontId="21" fillId="7" borderId="13" xfId="0" applyNumberFormat="1" applyFont="1" applyFill="1" applyBorder="1" applyAlignment="1">
      <alignment horizontal="center" vertical="center"/>
    </xf>
    <xf numFmtId="1" fontId="21" fillId="7" borderId="14" xfId="0" applyNumberFormat="1" applyFont="1" applyFill="1" applyBorder="1" applyAlignment="1">
      <alignment horizontal="center" vertical="center"/>
    </xf>
    <xf numFmtId="1" fontId="21" fillId="8" borderId="14" xfId="0" applyNumberFormat="1" applyFont="1" applyFill="1" applyBorder="1" applyAlignment="1">
      <alignment horizontal="center" vertical="center"/>
    </xf>
    <xf numFmtId="1" fontId="21" fillId="4" borderId="14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9" fontId="43" fillId="10" borderId="44" xfId="2" applyFont="1" applyFill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wrapText="1"/>
    </xf>
    <xf numFmtId="1" fontId="16" fillId="0" borderId="62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 wrapText="1"/>
    </xf>
    <xf numFmtId="1" fontId="19" fillId="6" borderId="64" xfId="0" applyNumberFormat="1" applyFont="1" applyFill="1" applyBorder="1" applyAlignment="1">
      <alignment horizontal="center" vertical="center"/>
    </xf>
    <xf numFmtId="1" fontId="21" fillId="6" borderId="64" xfId="0" applyNumberFormat="1" applyFont="1" applyFill="1" applyBorder="1" applyAlignment="1">
      <alignment horizontal="center" vertical="center"/>
    </xf>
    <xf numFmtId="9" fontId="45" fillId="0" borderId="34" xfId="2" applyFont="1" applyFill="1" applyBorder="1" applyAlignment="1">
      <alignment horizontal="center" vertical="center"/>
    </xf>
    <xf numFmtId="9" fontId="45" fillId="0" borderId="32" xfId="2" applyFont="1" applyFill="1" applyBorder="1" applyAlignment="1">
      <alignment horizontal="center" vertical="center"/>
    </xf>
    <xf numFmtId="9" fontId="45" fillId="0" borderId="35" xfId="2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9" fontId="45" fillId="0" borderId="33" xfId="2" applyFont="1" applyFill="1" applyBorder="1" applyAlignment="1">
      <alignment horizontal="center" vertical="center"/>
    </xf>
    <xf numFmtId="1" fontId="21" fillId="6" borderId="68" xfId="0" applyNumberFormat="1" applyFont="1" applyFill="1" applyBorder="1" applyAlignment="1">
      <alignment horizontal="center" vertical="center"/>
    </xf>
    <xf numFmtId="0" fontId="19" fillId="6" borderId="69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6" borderId="43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9" fontId="15" fillId="6" borderId="19" xfId="2" applyFont="1" applyFill="1" applyBorder="1" applyAlignment="1">
      <alignment horizontal="center" vertical="center"/>
    </xf>
    <xf numFmtId="9" fontId="15" fillId="6" borderId="17" xfId="2" applyFont="1" applyFill="1" applyBorder="1" applyAlignment="1">
      <alignment horizontal="center" vertical="center"/>
    </xf>
    <xf numFmtId="9" fontId="15" fillId="6" borderId="16" xfId="2" applyFont="1" applyFill="1" applyBorder="1" applyAlignment="1">
      <alignment horizontal="center" vertical="center"/>
    </xf>
    <xf numFmtId="9" fontId="15" fillId="6" borderId="36" xfId="2" applyFont="1" applyFill="1" applyBorder="1" applyAlignment="1">
      <alignment horizontal="center" vertical="center"/>
    </xf>
    <xf numFmtId="9" fontId="15" fillId="6" borderId="40" xfId="2" applyFont="1" applyFill="1" applyBorder="1" applyAlignment="1">
      <alignment horizontal="center" vertical="center"/>
    </xf>
    <xf numFmtId="9" fontId="15" fillId="6" borderId="41" xfId="2" applyFont="1" applyFill="1" applyBorder="1" applyAlignment="1">
      <alignment horizontal="center" vertical="center"/>
    </xf>
    <xf numFmtId="9" fontId="15" fillId="6" borderId="21" xfId="2" applyFont="1" applyFill="1" applyBorder="1" applyAlignment="1">
      <alignment horizontal="center" vertical="center"/>
    </xf>
    <xf numFmtId="9" fontId="15" fillId="6" borderId="7" xfId="2" applyFont="1" applyFill="1" applyBorder="1" applyAlignment="1">
      <alignment horizontal="center" vertical="center"/>
    </xf>
    <xf numFmtId="9" fontId="15" fillId="6" borderId="8" xfId="2" applyFont="1" applyFill="1" applyBorder="1" applyAlignment="1">
      <alignment horizontal="center" vertical="center"/>
    </xf>
    <xf numFmtId="9" fontId="15" fillId="6" borderId="37" xfId="2" applyFont="1" applyFill="1" applyBorder="1" applyAlignment="1">
      <alignment horizontal="center" vertical="center"/>
    </xf>
    <xf numFmtId="9" fontId="15" fillId="6" borderId="38" xfId="2" applyFont="1" applyFill="1" applyBorder="1" applyAlignment="1">
      <alignment horizontal="center" vertical="center"/>
    </xf>
    <xf numFmtId="9" fontId="15" fillId="6" borderId="39" xfId="2" applyFont="1" applyFill="1" applyBorder="1" applyAlignment="1">
      <alignment horizontal="center" vertical="center"/>
    </xf>
    <xf numFmtId="9" fontId="15" fillId="6" borderId="45" xfId="2" applyFont="1" applyFill="1" applyBorder="1" applyAlignment="1">
      <alignment horizontal="center" vertical="center"/>
    </xf>
    <xf numFmtId="9" fontId="15" fillId="6" borderId="46" xfId="2" applyFont="1" applyFill="1" applyBorder="1" applyAlignment="1">
      <alignment horizontal="center" vertical="center"/>
    </xf>
    <xf numFmtId="9" fontId="15" fillId="6" borderId="48" xfId="2" applyFont="1" applyFill="1" applyBorder="1" applyAlignment="1">
      <alignment horizontal="center" vertical="center"/>
    </xf>
    <xf numFmtId="9" fontId="15" fillId="6" borderId="49" xfId="2" applyFont="1" applyFill="1" applyBorder="1" applyAlignment="1">
      <alignment horizontal="center" vertical="center"/>
    </xf>
    <xf numFmtId="9" fontId="15" fillId="6" borderId="50" xfId="2" applyFont="1" applyFill="1" applyBorder="1" applyAlignment="1">
      <alignment horizontal="center" vertical="center"/>
    </xf>
    <xf numFmtId="9" fontId="15" fillId="6" borderId="70" xfId="2" applyFont="1" applyFill="1" applyBorder="1" applyAlignment="1">
      <alignment horizontal="center" vertical="center"/>
    </xf>
    <xf numFmtId="9" fontId="15" fillId="6" borderId="1" xfId="2" applyFont="1" applyFill="1" applyBorder="1" applyAlignment="1">
      <alignment horizontal="center" vertical="center"/>
    </xf>
    <xf numFmtId="9" fontId="15" fillId="6" borderId="2" xfId="2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1" fontId="30" fillId="6" borderId="7" xfId="0" applyNumberFormat="1" applyFont="1" applyFill="1" applyBorder="1" applyAlignment="1">
      <alignment horizontal="center" vertical="center"/>
    </xf>
    <xf numFmtId="1" fontId="30" fillId="6" borderId="13" xfId="0" applyNumberFormat="1" applyFont="1" applyFill="1" applyBorder="1" applyAlignment="1">
      <alignment horizontal="center" vertical="center"/>
    </xf>
    <xf numFmtId="1" fontId="30" fillId="6" borderId="4" xfId="0" applyNumberFormat="1" applyFont="1" applyFill="1" applyBorder="1" applyAlignment="1">
      <alignment horizontal="center" vertical="center"/>
    </xf>
    <xf numFmtId="1" fontId="26" fillId="0" borderId="4" xfId="0" applyNumberFormat="1" applyFont="1" applyBorder="1" applyAlignment="1">
      <alignment horizontal="center" vertical="center"/>
    </xf>
    <xf numFmtId="1" fontId="48" fillId="0" borderId="4" xfId="0" applyNumberFormat="1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1" fontId="26" fillId="6" borderId="1" xfId="0" applyNumberFormat="1" applyFont="1" applyFill="1" applyBorder="1" applyAlignment="1">
      <alignment horizontal="center" vertical="center"/>
    </xf>
    <xf numFmtId="1" fontId="28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1" fontId="26" fillId="6" borderId="7" xfId="0" applyNumberFormat="1" applyFont="1" applyFill="1" applyBorder="1" applyAlignment="1">
      <alignment horizontal="center" vertical="center"/>
    </xf>
    <xf numFmtId="1" fontId="28" fillId="6" borderId="13" xfId="0" applyNumberFormat="1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1" fontId="28" fillId="6" borderId="7" xfId="0" applyNumberFormat="1" applyFont="1" applyFill="1" applyBorder="1" applyAlignment="1">
      <alignment horizontal="center" vertical="center"/>
    </xf>
    <xf numFmtId="9" fontId="15" fillId="0" borderId="47" xfId="2" applyFont="1" applyFill="1" applyBorder="1" applyAlignment="1">
      <alignment horizontal="center" vertical="center"/>
    </xf>
    <xf numFmtId="9" fontId="15" fillId="0" borderId="7" xfId="2" applyFont="1" applyFill="1" applyBorder="1" applyAlignment="1">
      <alignment horizontal="center" vertical="center"/>
    </xf>
    <xf numFmtId="9" fontId="15" fillId="0" borderId="8" xfId="2" applyFont="1" applyFill="1" applyBorder="1" applyAlignment="1">
      <alignment horizontal="center" vertical="center"/>
    </xf>
    <xf numFmtId="9" fontId="15" fillId="0" borderId="45" xfId="2" applyFont="1" applyFill="1" applyBorder="1" applyAlignment="1">
      <alignment horizontal="center" vertical="center"/>
    </xf>
    <xf numFmtId="9" fontId="15" fillId="0" borderId="17" xfId="2" applyFont="1" applyFill="1" applyBorder="1" applyAlignment="1">
      <alignment horizontal="center" vertical="center"/>
    </xf>
    <xf numFmtId="9" fontId="15" fillId="0" borderId="16" xfId="2" applyFont="1" applyFill="1" applyBorder="1" applyAlignment="1">
      <alignment horizontal="center" vertical="center"/>
    </xf>
    <xf numFmtId="0" fontId="15" fillId="6" borderId="69" xfId="0" applyFont="1" applyFill="1" applyBorder="1" applyAlignment="1">
      <alignment horizontal="center" vertical="center" wrapText="1"/>
    </xf>
    <xf numFmtId="9" fontId="22" fillId="10" borderId="44" xfId="2" applyFont="1" applyFill="1" applyBorder="1" applyAlignment="1">
      <alignment horizontal="center" vertical="center"/>
    </xf>
    <xf numFmtId="1" fontId="46" fillId="0" borderId="23" xfId="0" applyNumberFormat="1" applyFont="1" applyBorder="1" applyAlignment="1">
      <alignment horizontal="center" vertical="center"/>
    </xf>
    <xf numFmtId="1" fontId="46" fillId="0" borderId="24" xfId="0" applyNumberFormat="1" applyFont="1" applyBorder="1" applyAlignment="1">
      <alignment horizontal="center" vertical="center"/>
    </xf>
    <xf numFmtId="1" fontId="40" fillId="0" borderId="24" xfId="0" applyNumberFormat="1" applyFont="1" applyBorder="1" applyAlignment="1">
      <alignment horizontal="center" vertical="center"/>
    </xf>
    <xf numFmtId="1" fontId="46" fillId="0" borderId="25" xfId="0" applyNumberFormat="1" applyFont="1" applyBorder="1" applyAlignment="1">
      <alignment horizontal="center" vertical="center"/>
    </xf>
    <xf numFmtId="1" fontId="46" fillId="6" borderId="26" xfId="0" applyNumberFormat="1" applyFont="1" applyFill="1" applyBorder="1" applyAlignment="1">
      <alignment horizontal="center" vertical="center"/>
    </xf>
    <xf numFmtId="1" fontId="46" fillId="6" borderId="24" xfId="0" applyNumberFormat="1" applyFont="1" applyFill="1" applyBorder="1" applyAlignment="1">
      <alignment horizontal="center" vertical="center"/>
    </xf>
    <xf numFmtId="1" fontId="46" fillId="6" borderId="27" xfId="0" applyNumberFormat="1" applyFont="1" applyFill="1" applyBorder="1" applyAlignment="1">
      <alignment horizontal="center" vertical="center"/>
    </xf>
    <xf numFmtId="1" fontId="46" fillId="6" borderId="51" xfId="0" applyNumberFormat="1" applyFont="1" applyFill="1" applyBorder="1" applyAlignment="1">
      <alignment horizontal="center" vertical="center"/>
    </xf>
    <xf numFmtId="1" fontId="46" fillId="6" borderId="52" xfId="0" applyNumberFormat="1" applyFont="1" applyFill="1" applyBorder="1" applyAlignment="1">
      <alignment horizontal="center" vertical="center"/>
    </xf>
    <xf numFmtId="1" fontId="46" fillId="9" borderId="52" xfId="0" applyNumberFormat="1" applyFont="1" applyFill="1" applyBorder="1" applyAlignment="1">
      <alignment horizontal="center" vertical="center"/>
    </xf>
    <xf numFmtId="1" fontId="40" fillId="9" borderId="52" xfId="0" applyNumberFormat="1" applyFont="1" applyFill="1" applyBorder="1" applyAlignment="1">
      <alignment horizontal="center" vertical="center"/>
    </xf>
    <xf numFmtId="1" fontId="46" fillId="9" borderId="53" xfId="0" applyNumberFormat="1" applyFont="1" applyFill="1" applyBorder="1" applyAlignment="1">
      <alignment horizontal="center" vertical="center"/>
    </xf>
    <xf numFmtId="1" fontId="46" fillId="0" borderId="54" xfId="0" applyNumberFormat="1" applyFont="1" applyBorder="1" applyAlignment="1">
      <alignment horizontal="center" vertical="center"/>
    </xf>
    <xf numFmtId="1" fontId="46" fillId="0" borderId="52" xfId="0" applyNumberFormat="1" applyFont="1" applyBorder="1" applyAlignment="1">
      <alignment horizontal="center" vertical="center"/>
    </xf>
    <xf numFmtId="1" fontId="46" fillId="0" borderId="55" xfId="0" applyNumberFormat="1" applyFont="1" applyBorder="1" applyAlignment="1">
      <alignment horizontal="center" vertical="center"/>
    </xf>
    <xf numFmtId="0" fontId="14" fillId="11" borderId="59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/>
    </xf>
    <xf numFmtId="0" fontId="14" fillId="9" borderId="60" xfId="0" applyFont="1" applyFill="1" applyBorder="1" applyAlignment="1">
      <alignment horizontal="center" vertical="center"/>
    </xf>
    <xf numFmtId="0" fontId="14" fillId="14" borderId="60" xfId="0" applyFont="1" applyFill="1" applyBorder="1" applyAlignment="1">
      <alignment horizontal="center" vertical="center"/>
    </xf>
    <xf numFmtId="0" fontId="14" fillId="14" borderId="61" xfId="0" applyFont="1" applyFill="1" applyBorder="1" applyAlignment="1">
      <alignment horizontal="center" vertical="center"/>
    </xf>
    <xf numFmtId="0" fontId="21" fillId="6" borderId="73" xfId="0" applyFont="1" applyFill="1" applyBorder="1" applyAlignment="1">
      <alignment horizontal="center" vertical="center" wrapText="1"/>
    </xf>
    <xf numFmtId="0" fontId="21" fillId="6" borderId="5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1" fontId="21" fillId="0" borderId="7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" fontId="46" fillId="12" borderId="82" xfId="0" applyNumberFormat="1" applyFont="1" applyFill="1" applyBorder="1" applyAlignment="1">
      <alignment horizontal="center" vertical="center"/>
    </xf>
    <xf numFmtId="1" fontId="46" fillId="12" borderId="75" xfId="0" applyNumberFormat="1" applyFont="1" applyFill="1" applyBorder="1" applyAlignment="1">
      <alignment horizontal="center" vertical="center"/>
    </xf>
    <xf numFmtId="1" fontId="46" fillId="12" borderId="83" xfId="0" applyNumberFormat="1" applyFont="1" applyFill="1" applyBorder="1" applyAlignment="1">
      <alignment horizontal="center" vertical="center"/>
    </xf>
    <xf numFmtId="1" fontId="46" fillId="12" borderId="84" xfId="0" applyNumberFormat="1" applyFont="1" applyFill="1" applyBorder="1" applyAlignment="1">
      <alignment horizontal="center" vertical="center"/>
    </xf>
    <xf numFmtId="1" fontId="46" fillId="12" borderId="86" xfId="0" applyNumberFormat="1" applyFont="1" applyFill="1" applyBorder="1" applyAlignment="1">
      <alignment horizontal="center" vertical="center"/>
    </xf>
    <xf numFmtId="1" fontId="46" fillId="12" borderId="87" xfId="0" applyNumberFormat="1" applyFont="1" applyFill="1" applyBorder="1" applyAlignment="1">
      <alignment horizontal="center" vertical="center"/>
    </xf>
    <xf numFmtId="1" fontId="46" fillId="12" borderId="85" xfId="0" applyNumberFormat="1" applyFont="1" applyFill="1" applyBorder="1" applyAlignment="1">
      <alignment horizontal="center" vertical="center"/>
    </xf>
    <xf numFmtId="1" fontId="46" fillId="12" borderId="74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1" fontId="21" fillId="0" borderId="57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center" vertical="center" wrapText="1"/>
    </xf>
    <xf numFmtId="1" fontId="21" fillId="0" borderId="5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4" fillId="16" borderId="0" xfId="0" applyFont="1" applyFill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14" fillId="17" borderId="0" xfId="0" applyFont="1" applyFill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" fontId="40" fillId="10" borderId="1" xfId="0" applyNumberFormat="1" applyFont="1" applyFill="1" applyBorder="1" applyAlignment="1">
      <alignment horizontal="center" vertical="center"/>
    </xf>
    <xf numFmtId="1" fontId="46" fillId="10" borderId="4" xfId="0" applyNumberFormat="1" applyFont="1" applyFill="1" applyBorder="1" applyAlignment="1">
      <alignment horizontal="center" vertical="center"/>
    </xf>
    <xf numFmtId="1" fontId="46" fillId="9" borderId="7" xfId="0" applyNumberFormat="1" applyFont="1" applyFill="1" applyBorder="1" applyAlignment="1">
      <alignment horizontal="center" vertical="center"/>
    </xf>
    <xf numFmtId="1" fontId="46" fillId="9" borderId="1" xfId="0" applyNumberFormat="1" applyFont="1" applyFill="1" applyBorder="1" applyAlignment="1">
      <alignment horizontal="center" vertical="center"/>
    </xf>
    <xf numFmtId="1" fontId="46" fillId="9" borderId="13" xfId="0" applyNumberFormat="1" applyFont="1" applyFill="1" applyBorder="1" applyAlignment="1">
      <alignment horizontal="center" vertical="center"/>
    </xf>
    <xf numFmtId="1" fontId="46" fillId="9" borderId="4" xfId="0" applyNumberFormat="1" applyFont="1" applyFill="1" applyBorder="1" applyAlignment="1">
      <alignment horizontal="center" vertical="center"/>
    </xf>
    <xf numFmtId="1" fontId="46" fillId="10" borderId="7" xfId="0" applyNumberFormat="1" applyFont="1" applyFill="1" applyBorder="1" applyAlignment="1">
      <alignment horizontal="center" vertical="center"/>
    </xf>
    <xf numFmtId="1" fontId="46" fillId="10" borderId="13" xfId="0" applyNumberFormat="1" applyFont="1" applyFill="1" applyBorder="1" applyAlignment="1">
      <alignment horizontal="center" vertical="center"/>
    </xf>
    <xf numFmtId="1" fontId="46" fillId="9" borderId="2" xfId="0" applyNumberFormat="1" applyFont="1" applyFill="1" applyBorder="1" applyAlignment="1">
      <alignment horizontal="center" vertical="center"/>
    </xf>
    <xf numFmtId="1" fontId="40" fillId="9" borderId="2" xfId="0" applyNumberFormat="1" applyFont="1" applyFill="1" applyBorder="1" applyAlignment="1">
      <alignment horizontal="center" vertical="center"/>
    </xf>
    <xf numFmtId="1" fontId="46" fillId="9" borderId="5" xfId="0" applyNumberFormat="1" applyFont="1" applyFill="1" applyBorder="1" applyAlignment="1">
      <alignment horizontal="center" vertical="center"/>
    </xf>
    <xf numFmtId="1" fontId="46" fillId="10" borderId="76" xfId="0" applyNumberFormat="1" applyFont="1" applyFill="1" applyBorder="1" applyAlignment="1">
      <alignment horizontal="center" vertical="center"/>
    </xf>
    <xf numFmtId="1" fontId="46" fillId="10" borderId="77" xfId="0" applyNumberFormat="1" applyFont="1" applyFill="1" applyBorder="1" applyAlignment="1">
      <alignment horizontal="center" vertical="center"/>
    </xf>
    <xf numFmtId="1" fontId="46" fillId="10" borderId="7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" fontId="21" fillId="10" borderId="1" xfId="0" applyNumberFormat="1" applyFont="1" applyFill="1" applyBorder="1" applyAlignment="1">
      <alignment horizontal="center" vertical="center"/>
    </xf>
    <xf numFmtId="1" fontId="21" fillId="10" borderId="4" xfId="0" applyNumberFormat="1" applyFont="1" applyFill="1" applyBorder="1" applyAlignment="1">
      <alignment horizontal="center" vertical="center"/>
    </xf>
    <xf numFmtId="1" fontId="21" fillId="3" borderId="7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" fontId="21" fillId="3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" fontId="21" fillId="5" borderId="7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/>
    </xf>
    <xf numFmtId="1" fontId="21" fillId="5" borderId="13" xfId="0" applyNumberFormat="1" applyFont="1" applyFill="1" applyBorder="1" applyAlignment="1">
      <alignment horizontal="center" vertical="center"/>
    </xf>
    <xf numFmtId="9" fontId="22" fillId="10" borderId="44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10" borderId="44" xfId="0" applyFont="1" applyFill="1" applyBorder="1" applyAlignment="1">
      <alignment horizontal="center" vertical="center" wrapText="1"/>
    </xf>
    <xf numFmtId="1" fontId="46" fillId="6" borderId="1" xfId="0" applyNumberFormat="1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1" fontId="47" fillId="3" borderId="1" xfId="0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1" fontId="46" fillId="6" borderId="4" xfId="0" applyNumberFormat="1" applyFont="1" applyFill="1" applyBorder="1" applyAlignment="1">
      <alignment horizontal="center" vertical="center"/>
    </xf>
    <xf numFmtId="0" fontId="46" fillId="9" borderId="4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1" fontId="46" fillId="6" borderId="7" xfId="0" applyNumberFormat="1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 wrapText="1"/>
    </xf>
    <xf numFmtId="1" fontId="47" fillId="3" borderId="7" xfId="0" applyNumberFormat="1" applyFont="1" applyFill="1" applyBorder="1" applyAlignment="1">
      <alignment horizontal="center" vertical="center"/>
    </xf>
    <xf numFmtId="1" fontId="47" fillId="0" borderId="7" xfId="0" applyNumberFormat="1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6" fillId="9" borderId="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" fontId="46" fillId="6" borderId="13" xfId="0" applyNumberFormat="1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 wrapText="1"/>
    </xf>
    <xf numFmtId="1" fontId="42" fillId="3" borderId="13" xfId="0" applyNumberFormat="1" applyFont="1" applyFill="1" applyBorder="1" applyAlignment="1">
      <alignment horizontal="center" vertical="center"/>
    </xf>
    <xf numFmtId="1" fontId="42" fillId="0" borderId="13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wrapText="1"/>
    </xf>
    <xf numFmtId="0" fontId="46" fillId="9" borderId="13" xfId="0" applyFont="1" applyFill="1" applyBorder="1" applyAlignment="1">
      <alignment horizontal="center" vertical="center" wrapText="1"/>
    </xf>
    <xf numFmtId="1" fontId="40" fillId="0" borderId="63" xfId="0" applyNumberFormat="1" applyFont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57" fillId="10" borderId="1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7" fillId="10" borderId="4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10" borderId="7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47" fillId="2" borderId="12" xfId="0" applyFont="1" applyFill="1" applyBorder="1" applyAlignment="1">
      <alignment horizontal="center" vertical="center"/>
    </xf>
    <xf numFmtId="0" fontId="47" fillId="10" borderId="13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47" fillId="2" borderId="15" xfId="0" applyFont="1" applyFill="1" applyBorder="1" applyAlignment="1">
      <alignment horizontal="center" vertical="center"/>
    </xf>
    <xf numFmtId="0" fontId="58" fillId="2" borderId="61" xfId="0" applyFont="1" applyFill="1" applyBorder="1" applyAlignment="1">
      <alignment horizontal="center" vertical="center" wrapText="1"/>
    </xf>
    <xf numFmtId="9" fontId="59" fillId="0" borderId="31" xfId="2" applyFont="1" applyFill="1" applyBorder="1" applyAlignment="1">
      <alignment horizontal="center" vertical="center"/>
    </xf>
    <xf numFmtId="9" fontId="59" fillId="0" borderId="32" xfId="2" applyFont="1" applyFill="1" applyBorder="1" applyAlignment="1">
      <alignment horizontal="center" vertical="center"/>
    </xf>
    <xf numFmtId="0" fontId="56" fillId="9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textRotation="90" wrapText="1"/>
    </xf>
    <xf numFmtId="0" fontId="22" fillId="9" borderId="1" xfId="0" applyFont="1" applyFill="1" applyBorder="1" applyAlignment="1">
      <alignment horizontal="center" vertical="center" wrapText="1"/>
    </xf>
    <xf numFmtId="0" fontId="56" fillId="10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21" fillId="10" borderId="1" xfId="0" applyFont="1" applyFill="1" applyBorder="1" applyAlignment="1">
      <alignment horizontal="center" vertical="center" textRotation="90" wrapText="1"/>
    </xf>
    <xf numFmtId="1" fontId="22" fillId="8" borderId="18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1" fontId="22" fillId="8" borderId="59" xfId="0" applyNumberFormat="1" applyFont="1" applyFill="1" applyBorder="1" applyAlignment="1">
      <alignment horizontal="center" vertical="center" wrapText="1"/>
    </xf>
    <xf numFmtId="1" fontId="22" fillId="8" borderId="60" xfId="0" applyNumberFormat="1" applyFont="1" applyFill="1" applyBorder="1" applyAlignment="1">
      <alignment horizontal="center" vertical="center" wrapText="1"/>
    </xf>
    <xf numFmtId="1" fontId="22" fillId="8" borderId="61" xfId="0" applyNumberFormat="1" applyFont="1" applyFill="1" applyBorder="1" applyAlignment="1">
      <alignment horizontal="center" vertical="center" wrapText="1"/>
    </xf>
    <xf numFmtId="0" fontId="22" fillId="9" borderId="44" xfId="0" applyFont="1" applyFill="1" applyBorder="1" applyAlignment="1">
      <alignment horizontal="center" vertical="center" wrapText="1"/>
    </xf>
    <xf numFmtId="1" fontId="22" fillId="9" borderId="82" xfId="0" applyNumberFormat="1" applyFont="1" applyFill="1" applyBorder="1" applyAlignment="1">
      <alignment horizontal="center" vertical="center" wrapText="1"/>
    </xf>
    <xf numFmtId="0" fontId="22" fillId="9" borderId="75" xfId="0" applyFont="1" applyFill="1" applyBorder="1" applyAlignment="1">
      <alignment horizontal="center" vertical="center" wrapText="1"/>
    </xf>
    <xf numFmtId="0" fontId="22" fillId="10" borderId="63" xfId="0" applyFont="1" applyFill="1" applyBorder="1" applyAlignment="1">
      <alignment horizontal="center" vertical="center" wrapText="1"/>
    </xf>
    <xf numFmtId="1" fontId="22" fillId="9" borderId="44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22" fillId="10" borderId="80" xfId="0" applyFont="1" applyFill="1" applyBorder="1" applyAlignment="1">
      <alignment horizontal="center" vertical="center" wrapText="1"/>
    </xf>
    <xf numFmtId="0" fontId="22" fillId="10" borderId="8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6" fillId="9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/>
    </xf>
    <xf numFmtId="1" fontId="22" fillId="8" borderId="3" xfId="0" applyNumberFormat="1" applyFont="1" applyFill="1" applyBorder="1" applyAlignment="1">
      <alignment horizontal="center" vertical="center"/>
    </xf>
    <xf numFmtId="1" fontId="22" fillId="7" borderId="3" xfId="0" applyNumberFormat="1" applyFont="1" applyFill="1" applyBorder="1" applyAlignment="1">
      <alignment horizontal="center" vertical="center"/>
    </xf>
    <xf numFmtId="0" fontId="56" fillId="9" borderId="72" xfId="0" applyFont="1" applyFill="1" applyBorder="1" applyAlignment="1">
      <alignment horizontal="center" vertical="center" wrapText="1"/>
    </xf>
    <xf numFmtId="0" fontId="56" fillId="9" borderId="71" xfId="0" applyFont="1" applyFill="1" applyBorder="1" applyAlignment="1">
      <alignment horizontal="center" vertical="center" wrapText="1"/>
    </xf>
    <xf numFmtId="0" fontId="55" fillId="15" borderId="1" xfId="0" applyFont="1" applyFill="1" applyBorder="1" applyAlignment="1">
      <alignment horizontal="center" vertical="center" textRotation="90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14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</dxfs>
  <tableStyles count="0" defaultTableStyle="TableStyleMedium2" defaultPivotStyle="PivotStyleLight16"/>
  <colors>
    <mruColors>
      <color rgb="FFD79C99"/>
      <color rgb="FFFBD2D1"/>
      <color rgb="FF9A2222"/>
      <color rgb="FF595959"/>
      <color rgb="FF963634"/>
      <color rgb="FFF1DCDB"/>
      <color rgb="FFF9F1F1"/>
      <color rgb="FFD9D9D9"/>
      <color rgb="FFE6B8B7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6055717</xdr:colOff>
      <xdr:row>0</xdr:row>
      <xdr:rowOff>423694</xdr:rowOff>
    </xdr:from>
    <xdr:to>
      <xdr:col>154</xdr:col>
      <xdr:colOff>95250</xdr:colOff>
      <xdr:row>2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6912967" y="423694"/>
          <a:ext cx="152726033" cy="53151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Y3690"/>
  <sheetViews>
    <sheetView tabSelected="1" zoomScale="20" zoomScaleNormal="20" zoomScaleSheetLayoutView="3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CS70" sqref="CS70"/>
    </sheetView>
  </sheetViews>
  <sheetFormatPr baseColWidth="10" defaultColWidth="11.42578125" defaultRowHeight="60" x14ac:dyDescent="0.25"/>
  <cols>
    <col min="1" max="1" width="16.85546875" style="22" customWidth="1"/>
    <col min="2" max="2" width="191" style="180" customWidth="1"/>
    <col min="3" max="3" width="120.140625" style="27" customWidth="1"/>
    <col min="4" max="4" width="73" style="12" customWidth="1"/>
    <col min="5" max="5" width="25.7109375" style="11" customWidth="1"/>
    <col min="6" max="8" width="25.7109375" style="12" customWidth="1"/>
    <col min="9" max="9" width="25.7109375" style="11" customWidth="1"/>
    <col min="10" max="10" width="20.7109375" style="33" customWidth="1"/>
    <col min="11" max="21" width="20.7109375" style="33" hidden="1" customWidth="1"/>
    <col min="22" max="22" width="33.7109375" style="213" customWidth="1"/>
    <col min="23" max="23" width="20.7109375" style="34" customWidth="1"/>
    <col min="24" max="34" width="20.7109375" style="34" hidden="1" customWidth="1"/>
    <col min="35" max="35" width="33.7109375" style="213" customWidth="1"/>
    <col min="36" max="38" width="52.7109375" style="2" customWidth="1"/>
    <col min="39" max="39" width="20.7109375" style="30" customWidth="1"/>
    <col min="40" max="50" width="20.7109375" style="30" hidden="1" customWidth="1"/>
    <col min="51" max="51" width="33.7109375" style="82" customWidth="1"/>
    <col min="52" max="52" width="20.7109375" style="30" customWidth="1"/>
    <col min="53" max="63" width="20.7109375" style="30" hidden="1" customWidth="1"/>
    <col min="64" max="64" width="33.7109375" style="82" customWidth="1"/>
    <col min="65" max="65" width="20.7109375" style="30" customWidth="1"/>
    <col min="66" max="75" width="20.7109375" style="30" hidden="1" customWidth="1"/>
    <col min="76" max="76" width="20.7109375" style="39" hidden="1" customWidth="1"/>
    <col min="77" max="77" width="33.7109375" style="172" customWidth="1"/>
    <col min="78" max="78" width="20.7109375" style="30" customWidth="1"/>
    <col min="79" max="89" width="20.7109375" style="30" hidden="1" customWidth="1"/>
    <col min="90" max="90" width="33.7109375" style="82" customWidth="1"/>
    <col min="91" max="93" width="52.7109375" style="14" customWidth="1"/>
    <col min="94" max="94" width="3.85546875" style="14" customWidth="1"/>
    <col min="95" max="95" width="53.5703125" style="12" customWidth="1"/>
    <col min="96" max="96" width="5.7109375" style="12" customWidth="1"/>
    <col min="97" max="97" width="67.85546875" style="12" customWidth="1"/>
    <col min="98" max="109" width="20.7109375" style="30" customWidth="1"/>
    <col min="110" max="110" width="47.140625" style="66" customWidth="1"/>
    <col min="111" max="111" width="60.7109375" style="15" hidden="1" customWidth="1"/>
    <col min="112" max="112" width="5.7109375" style="15" customWidth="1"/>
    <col min="113" max="113" width="60.7109375" style="12" customWidth="1"/>
    <col min="114" max="125" width="27.7109375" style="30" customWidth="1"/>
    <col min="126" max="126" width="31.7109375" style="66" customWidth="1"/>
    <col min="127" max="127" width="60.7109375" style="82" hidden="1" customWidth="1"/>
    <col min="128" max="128" width="4.28515625" style="82" customWidth="1"/>
    <col min="129" max="130" width="41.42578125" style="12" customWidth="1"/>
    <col min="131" max="146" width="30" style="13" customWidth="1"/>
    <col min="147" max="147" width="30" style="16" customWidth="1"/>
    <col min="148" max="154" width="30" style="4" customWidth="1"/>
    <col min="155" max="175" width="11.42578125" style="4" customWidth="1"/>
    <col min="176" max="176" width="12.7109375" style="4" customWidth="1"/>
    <col min="177" max="2427" width="11.42578125" style="4" customWidth="1"/>
    <col min="2428" max="16384" width="11.42578125" style="4"/>
  </cols>
  <sheetData>
    <row r="1" spans="1:154" ht="34.9" customHeight="1" x14ac:dyDescent="0.25">
      <c r="B1" s="178"/>
      <c r="C1" s="25"/>
      <c r="D1" s="1"/>
      <c r="E1" s="1"/>
      <c r="F1" s="1"/>
      <c r="G1" s="1"/>
      <c r="H1" s="1"/>
      <c r="I1" s="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06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206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171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171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171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171"/>
      <c r="CM1" s="1"/>
      <c r="CN1" s="1"/>
      <c r="CO1" s="1"/>
      <c r="CP1" s="1"/>
      <c r="CQ1" s="1"/>
      <c r="CR1" s="1"/>
      <c r="CS1" s="1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64"/>
      <c r="DG1" s="3"/>
      <c r="DH1" s="3"/>
      <c r="DI1" s="1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64"/>
      <c r="DW1" s="81"/>
      <c r="DX1" s="8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s="6" customFormat="1" ht="409.6" customHeight="1" x14ac:dyDescent="0.25">
      <c r="A2" s="22"/>
      <c r="B2" s="179"/>
      <c r="C2" s="26"/>
      <c r="D2" s="5"/>
      <c r="E2" s="5"/>
      <c r="F2" s="5"/>
      <c r="G2" s="5"/>
      <c r="H2" s="5"/>
      <c r="I2" s="5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07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207"/>
      <c r="AJ2" s="5"/>
      <c r="AK2" s="5"/>
      <c r="AL2" s="5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65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65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65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65"/>
      <c r="CM2" s="5"/>
      <c r="CN2" s="5"/>
      <c r="CO2" s="5"/>
      <c r="CP2" s="5"/>
      <c r="CQ2" s="5"/>
      <c r="CR2" s="5"/>
      <c r="CS2" s="5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65"/>
      <c r="DG2" s="177"/>
      <c r="DH2" s="5"/>
      <c r="DI2" s="5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65"/>
      <c r="DW2" s="173"/>
      <c r="DX2" s="6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</row>
    <row r="3" spans="1:154" ht="87" customHeight="1" thickBot="1" x14ac:dyDescent="0.3">
      <c r="B3" s="178"/>
      <c r="C3" s="25"/>
      <c r="D3" s="1"/>
      <c r="E3" s="1"/>
      <c r="F3" s="1"/>
      <c r="G3" s="1"/>
      <c r="H3" s="1"/>
      <c r="I3" s="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206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206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171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171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171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171"/>
      <c r="CM3" s="1"/>
      <c r="CN3" s="1"/>
      <c r="CO3" s="1"/>
      <c r="CP3" s="1"/>
      <c r="CQ3" s="1"/>
      <c r="CR3" s="1"/>
      <c r="CS3" s="1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64"/>
      <c r="DG3" s="3"/>
      <c r="DH3" s="3"/>
      <c r="DI3" s="1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64"/>
      <c r="DW3" s="81"/>
      <c r="DX3" s="8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s="19" customFormat="1" ht="234.75" customHeight="1" thickTop="1" thickBot="1" x14ac:dyDescent="0.3">
      <c r="A4" s="297"/>
      <c r="B4" s="274" t="s">
        <v>84</v>
      </c>
      <c r="C4" s="274" t="s">
        <v>86</v>
      </c>
      <c r="D4" s="274" t="s">
        <v>106</v>
      </c>
      <c r="E4" s="274"/>
      <c r="F4" s="274"/>
      <c r="G4" s="274"/>
      <c r="H4" s="274"/>
      <c r="I4" s="274"/>
      <c r="J4" s="277" t="s">
        <v>107</v>
      </c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4" t="s">
        <v>108</v>
      </c>
      <c r="AK4" s="274"/>
      <c r="AL4" s="274"/>
      <c r="AM4" s="277" t="s">
        <v>109</v>
      </c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4" t="s">
        <v>113</v>
      </c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98"/>
      <c r="CM4" s="277" t="s">
        <v>111</v>
      </c>
      <c r="CN4" s="277"/>
      <c r="CO4" s="277"/>
      <c r="CP4" s="75"/>
      <c r="CQ4" s="303" t="s">
        <v>242</v>
      </c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4"/>
      <c r="DX4" s="162"/>
      <c r="DY4" s="295" t="s">
        <v>77</v>
      </c>
      <c r="DZ4" s="296"/>
      <c r="EA4" s="276" t="s">
        <v>241</v>
      </c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</row>
    <row r="5" spans="1:154" s="21" customFormat="1" ht="126" customHeight="1" thickTop="1" thickBot="1" x14ac:dyDescent="0.3">
      <c r="A5" s="297"/>
      <c r="B5" s="274"/>
      <c r="C5" s="274"/>
      <c r="D5" s="278" t="s">
        <v>245</v>
      </c>
      <c r="E5" s="305" t="s">
        <v>72</v>
      </c>
      <c r="F5" s="275" t="s">
        <v>73</v>
      </c>
      <c r="G5" s="279" t="s">
        <v>80</v>
      </c>
      <c r="H5" s="280" t="s">
        <v>81</v>
      </c>
      <c r="I5" s="281" t="s">
        <v>1</v>
      </c>
      <c r="J5" s="276" t="s">
        <v>72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 t="s">
        <v>73</v>
      </c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 t="s">
        <v>74</v>
      </c>
      <c r="AK5" s="276" t="s">
        <v>1</v>
      </c>
      <c r="AL5" s="276" t="s">
        <v>73</v>
      </c>
      <c r="AM5" s="276" t="s">
        <v>75</v>
      </c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 t="s">
        <v>73</v>
      </c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84" t="s">
        <v>75</v>
      </c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 t="s">
        <v>76</v>
      </c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99"/>
      <c r="CM5" s="300" t="s">
        <v>72</v>
      </c>
      <c r="CN5" s="301" t="s">
        <v>1</v>
      </c>
      <c r="CO5" s="302" t="s">
        <v>73</v>
      </c>
      <c r="CP5" s="76"/>
      <c r="CQ5" s="292" t="s">
        <v>110</v>
      </c>
      <c r="CR5" s="72"/>
      <c r="CS5" s="283" t="s">
        <v>135</v>
      </c>
      <c r="CT5" s="283" t="s">
        <v>105</v>
      </c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6" t="s">
        <v>134</v>
      </c>
      <c r="DH5" s="69"/>
      <c r="DI5" s="289" t="s">
        <v>114</v>
      </c>
      <c r="DJ5" s="293" t="s">
        <v>105</v>
      </c>
      <c r="DK5" s="293"/>
      <c r="DL5" s="293"/>
      <c r="DM5" s="293"/>
      <c r="DN5" s="293"/>
      <c r="DO5" s="293"/>
      <c r="DP5" s="293"/>
      <c r="DQ5" s="293"/>
      <c r="DR5" s="293"/>
      <c r="DS5" s="293"/>
      <c r="DT5" s="293"/>
      <c r="DU5" s="293"/>
      <c r="DV5" s="293"/>
      <c r="DW5" s="289" t="s">
        <v>134</v>
      </c>
      <c r="DX5" s="159"/>
      <c r="DY5" s="290" t="s">
        <v>78</v>
      </c>
      <c r="DZ5" s="291" t="s">
        <v>79</v>
      </c>
      <c r="EA5" s="284" t="s">
        <v>85</v>
      </c>
      <c r="EB5" s="284"/>
      <c r="EC5" s="284" t="s">
        <v>12</v>
      </c>
      <c r="ED5" s="284"/>
      <c r="EE5" s="284" t="s">
        <v>13</v>
      </c>
      <c r="EF5" s="284"/>
      <c r="EG5" s="284" t="s">
        <v>94</v>
      </c>
      <c r="EH5" s="284"/>
      <c r="EI5" s="284" t="s">
        <v>14</v>
      </c>
      <c r="EJ5" s="284"/>
      <c r="EK5" s="284" t="s">
        <v>15</v>
      </c>
      <c r="EL5" s="284"/>
      <c r="EM5" s="284" t="s">
        <v>16</v>
      </c>
      <c r="EN5" s="284"/>
      <c r="EO5" s="284" t="s">
        <v>101</v>
      </c>
      <c r="EP5" s="284"/>
      <c r="EQ5" s="284" t="s">
        <v>17</v>
      </c>
      <c r="ER5" s="284"/>
      <c r="ES5" s="284" t="s">
        <v>18</v>
      </c>
      <c r="ET5" s="284"/>
      <c r="EU5" s="284" t="s">
        <v>82</v>
      </c>
      <c r="EV5" s="284"/>
      <c r="EW5" s="284" t="s">
        <v>112</v>
      </c>
      <c r="EX5" s="284"/>
    </row>
    <row r="6" spans="1:154" s="21" customFormat="1" ht="151.5" customHeight="1" thickTop="1" thickBot="1" x14ac:dyDescent="0.3">
      <c r="A6" s="297"/>
      <c r="B6" s="274"/>
      <c r="C6" s="274"/>
      <c r="D6" s="278"/>
      <c r="E6" s="305"/>
      <c r="F6" s="275"/>
      <c r="G6" s="279"/>
      <c r="H6" s="280"/>
      <c r="I6" s="281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 t="s">
        <v>0</v>
      </c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 t="s">
        <v>1</v>
      </c>
      <c r="AL6" s="276" t="s">
        <v>0</v>
      </c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 t="s">
        <v>0</v>
      </c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99"/>
      <c r="CM6" s="300"/>
      <c r="CN6" s="301"/>
      <c r="CO6" s="302"/>
      <c r="CP6" s="76"/>
      <c r="CQ6" s="292"/>
      <c r="CR6" s="72"/>
      <c r="CS6" s="286"/>
      <c r="CT6" s="217">
        <v>0.09</v>
      </c>
      <c r="CU6" s="217" t="s">
        <v>69</v>
      </c>
      <c r="CV6" s="217">
        <v>0.09</v>
      </c>
      <c r="CW6" s="217">
        <v>0.09</v>
      </c>
      <c r="CX6" s="217">
        <v>0.09</v>
      </c>
      <c r="CY6" s="217">
        <v>0.09</v>
      </c>
      <c r="CZ6" s="217">
        <v>0.09</v>
      </c>
      <c r="DA6" s="217">
        <v>0.09</v>
      </c>
      <c r="DB6" s="217">
        <v>0.09</v>
      </c>
      <c r="DC6" s="217">
        <v>0.09</v>
      </c>
      <c r="DD6" s="217">
        <v>0.09</v>
      </c>
      <c r="DE6" s="217">
        <v>0.09</v>
      </c>
      <c r="DF6" s="71">
        <v>0.09</v>
      </c>
      <c r="DG6" s="287"/>
      <c r="DH6" s="69"/>
      <c r="DI6" s="289"/>
      <c r="DJ6" s="217">
        <v>9.0999999999999998E-2</v>
      </c>
      <c r="DK6" s="217" t="s">
        <v>69</v>
      </c>
      <c r="DL6" s="217">
        <v>9.0999999999999998E-2</v>
      </c>
      <c r="DM6" s="217">
        <v>9.0999999999999998E-2</v>
      </c>
      <c r="DN6" s="217">
        <v>9.0999999999999998E-2</v>
      </c>
      <c r="DO6" s="217">
        <v>9.0999999999999998E-2</v>
      </c>
      <c r="DP6" s="217">
        <v>9.0999999999999998E-2</v>
      </c>
      <c r="DQ6" s="217">
        <v>9.0999999999999998E-2</v>
      </c>
      <c r="DR6" s="217">
        <v>9.0999999999999998E-2</v>
      </c>
      <c r="DS6" s="217">
        <v>9.0999999999999998E-2</v>
      </c>
      <c r="DT6" s="217">
        <v>9.0999999999999998E-2</v>
      </c>
      <c r="DU6" s="217">
        <v>9.0999999999999998E-2</v>
      </c>
      <c r="DV6" s="136">
        <v>0.09</v>
      </c>
      <c r="DW6" s="289"/>
      <c r="DX6" s="159"/>
      <c r="DY6" s="290"/>
      <c r="DZ6" s="291"/>
      <c r="EA6" s="282" t="s">
        <v>19</v>
      </c>
      <c r="EB6" s="285" t="s">
        <v>20</v>
      </c>
      <c r="EC6" s="282" t="s">
        <v>19</v>
      </c>
      <c r="ED6" s="285" t="s">
        <v>20</v>
      </c>
      <c r="EE6" s="282" t="s">
        <v>19</v>
      </c>
      <c r="EF6" s="285" t="s">
        <v>20</v>
      </c>
      <c r="EG6" s="282" t="s">
        <v>19</v>
      </c>
      <c r="EH6" s="285" t="s">
        <v>20</v>
      </c>
      <c r="EI6" s="282" t="s">
        <v>19</v>
      </c>
      <c r="EJ6" s="285" t="s">
        <v>20</v>
      </c>
      <c r="EK6" s="282" t="s">
        <v>19</v>
      </c>
      <c r="EL6" s="285" t="s">
        <v>20</v>
      </c>
      <c r="EM6" s="282" t="s">
        <v>19</v>
      </c>
      <c r="EN6" s="285" t="s">
        <v>20</v>
      </c>
      <c r="EO6" s="282" t="s">
        <v>19</v>
      </c>
      <c r="EP6" s="285" t="s">
        <v>20</v>
      </c>
      <c r="EQ6" s="282" t="s">
        <v>19</v>
      </c>
      <c r="ER6" s="285" t="s">
        <v>20</v>
      </c>
      <c r="ES6" s="282" t="s">
        <v>19</v>
      </c>
      <c r="ET6" s="285" t="s">
        <v>20</v>
      </c>
      <c r="EU6" s="282" t="s">
        <v>19</v>
      </c>
      <c r="EV6" s="285" t="s">
        <v>20</v>
      </c>
      <c r="EW6" s="282" t="s">
        <v>19</v>
      </c>
      <c r="EX6" s="285" t="s">
        <v>20</v>
      </c>
    </row>
    <row r="7" spans="1:154" s="20" customFormat="1" ht="132" customHeight="1" thickTop="1" thickBot="1" x14ac:dyDescent="0.3">
      <c r="A7" s="297"/>
      <c r="B7" s="274"/>
      <c r="C7" s="274"/>
      <c r="D7" s="278"/>
      <c r="E7" s="305"/>
      <c r="F7" s="275"/>
      <c r="G7" s="279"/>
      <c r="H7" s="280"/>
      <c r="I7" s="281"/>
      <c r="J7" s="17" t="s">
        <v>2</v>
      </c>
      <c r="K7" s="17" t="s">
        <v>3</v>
      </c>
      <c r="L7" s="17" t="s">
        <v>4</v>
      </c>
      <c r="M7" s="17" t="s">
        <v>5</v>
      </c>
      <c r="N7" s="17" t="s">
        <v>4</v>
      </c>
      <c r="O7" s="17" t="s">
        <v>6</v>
      </c>
      <c r="P7" s="17" t="s">
        <v>6</v>
      </c>
      <c r="Q7" s="17" t="s">
        <v>5</v>
      </c>
      <c r="R7" s="17" t="s">
        <v>7</v>
      </c>
      <c r="S7" s="17" t="s">
        <v>8</v>
      </c>
      <c r="T7" s="17" t="s">
        <v>9</v>
      </c>
      <c r="U7" s="17" t="s">
        <v>10</v>
      </c>
      <c r="V7" s="17" t="s">
        <v>11</v>
      </c>
      <c r="W7" s="17" t="s">
        <v>2</v>
      </c>
      <c r="X7" s="17" t="s">
        <v>3</v>
      </c>
      <c r="Y7" s="17" t="s">
        <v>4</v>
      </c>
      <c r="Z7" s="17" t="s">
        <v>5</v>
      </c>
      <c r="AA7" s="17" t="s">
        <v>4</v>
      </c>
      <c r="AB7" s="17" t="s">
        <v>6</v>
      </c>
      <c r="AC7" s="17" t="s">
        <v>6</v>
      </c>
      <c r="AD7" s="17" t="s">
        <v>5</v>
      </c>
      <c r="AE7" s="17" t="s">
        <v>7</v>
      </c>
      <c r="AF7" s="17" t="s">
        <v>8</v>
      </c>
      <c r="AG7" s="17" t="s">
        <v>9</v>
      </c>
      <c r="AH7" s="17" t="s">
        <v>10</v>
      </c>
      <c r="AI7" s="17" t="s">
        <v>11</v>
      </c>
      <c r="AJ7" s="276"/>
      <c r="AK7" s="276"/>
      <c r="AL7" s="276"/>
      <c r="AM7" s="17" t="s">
        <v>2</v>
      </c>
      <c r="AN7" s="17" t="s">
        <v>3</v>
      </c>
      <c r="AO7" s="17" t="s">
        <v>4</v>
      </c>
      <c r="AP7" s="17" t="s">
        <v>5</v>
      </c>
      <c r="AQ7" s="17" t="s">
        <v>4</v>
      </c>
      <c r="AR7" s="17" t="s">
        <v>6</v>
      </c>
      <c r="AS7" s="17" t="s">
        <v>6</v>
      </c>
      <c r="AT7" s="17" t="s">
        <v>5</v>
      </c>
      <c r="AU7" s="17" t="s">
        <v>7</v>
      </c>
      <c r="AV7" s="17" t="s">
        <v>8</v>
      </c>
      <c r="AW7" s="17" t="s">
        <v>9</v>
      </c>
      <c r="AX7" s="17" t="s">
        <v>10</v>
      </c>
      <c r="AY7" s="17" t="s">
        <v>11</v>
      </c>
      <c r="AZ7" s="17" t="s">
        <v>2</v>
      </c>
      <c r="BA7" s="17" t="s">
        <v>3</v>
      </c>
      <c r="BB7" s="17" t="s">
        <v>4</v>
      </c>
      <c r="BC7" s="17" t="s">
        <v>5</v>
      </c>
      <c r="BD7" s="17" t="s">
        <v>4</v>
      </c>
      <c r="BE7" s="17" t="s">
        <v>6</v>
      </c>
      <c r="BF7" s="17" t="s">
        <v>6</v>
      </c>
      <c r="BG7" s="17" t="s">
        <v>5</v>
      </c>
      <c r="BH7" s="17" t="s">
        <v>7</v>
      </c>
      <c r="BI7" s="17" t="s">
        <v>8</v>
      </c>
      <c r="BJ7" s="17" t="s">
        <v>9</v>
      </c>
      <c r="BK7" s="17" t="s">
        <v>10</v>
      </c>
      <c r="BL7" s="17" t="s">
        <v>11</v>
      </c>
      <c r="BM7" s="38" t="s">
        <v>2</v>
      </c>
      <c r="BN7" s="38" t="s">
        <v>3</v>
      </c>
      <c r="BO7" s="38" t="s">
        <v>4</v>
      </c>
      <c r="BP7" s="38" t="s">
        <v>5</v>
      </c>
      <c r="BQ7" s="38" t="s">
        <v>4</v>
      </c>
      <c r="BR7" s="38" t="s">
        <v>6</v>
      </c>
      <c r="BS7" s="38" t="s">
        <v>6</v>
      </c>
      <c r="BT7" s="38" t="s">
        <v>5</v>
      </c>
      <c r="BU7" s="38" t="s">
        <v>7</v>
      </c>
      <c r="BV7" s="38" t="s">
        <v>8</v>
      </c>
      <c r="BW7" s="38" t="s">
        <v>9</v>
      </c>
      <c r="BX7" s="38" t="s">
        <v>10</v>
      </c>
      <c r="BY7" s="18" t="s">
        <v>11</v>
      </c>
      <c r="BZ7" s="38" t="s">
        <v>2</v>
      </c>
      <c r="CA7" s="38" t="s">
        <v>3</v>
      </c>
      <c r="CB7" s="38" t="s">
        <v>4</v>
      </c>
      <c r="CC7" s="38" t="s">
        <v>5</v>
      </c>
      <c r="CD7" s="38" t="s">
        <v>4</v>
      </c>
      <c r="CE7" s="38" t="s">
        <v>6</v>
      </c>
      <c r="CF7" s="38" t="s">
        <v>6</v>
      </c>
      <c r="CG7" s="38" t="s">
        <v>5</v>
      </c>
      <c r="CH7" s="38" t="s">
        <v>7</v>
      </c>
      <c r="CI7" s="38" t="s">
        <v>8</v>
      </c>
      <c r="CJ7" s="38" t="s">
        <v>9</v>
      </c>
      <c r="CK7" s="38" t="s">
        <v>10</v>
      </c>
      <c r="CL7" s="40" t="s">
        <v>11</v>
      </c>
      <c r="CM7" s="300"/>
      <c r="CN7" s="301"/>
      <c r="CO7" s="302"/>
      <c r="CP7" s="76"/>
      <c r="CQ7" s="292"/>
      <c r="CR7" s="72"/>
      <c r="CS7" s="271" t="s">
        <v>240</v>
      </c>
      <c r="CT7" s="218" t="s">
        <v>2</v>
      </c>
      <c r="CU7" s="218" t="s">
        <v>3</v>
      </c>
      <c r="CV7" s="218" t="s">
        <v>4</v>
      </c>
      <c r="CW7" s="218" t="s">
        <v>5</v>
      </c>
      <c r="CX7" s="218" t="s">
        <v>4</v>
      </c>
      <c r="CY7" s="218" t="s">
        <v>6</v>
      </c>
      <c r="CZ7" s="218" t="s">
        <v>6</v>
      </c>
      <c r="DA7" s="218" t="s">
        <v>5</v>
      </c>
      <c r="DB7" s="218" t="s">
        <v>7</v>
      </c>
      <c r="DC7" s="218" t="s">
        <v>8</v>
      </c>
      <c r="DD7" s="218" t="s">
        <v>9</v>
      </c>
      <c r="DE7" s="218" t="s">
        <v>10</v>
      </c>
      <c r="DF7" s="218" t="s">
        <v>11</v>
      </c>
      <c r="DG7" s="288"/>
      <c r="DH7" s="85"/>
      <c r="DI7" s="289"/>
      <c r="DJ7" s="219" t="s">
        <v>2</v>
      </c>
      <c r="DK7" s="219" t="s">
        <v>3</v>
      </c>
      <c r="DL7" s="219" t="s">
        <v>4</v>
      </c>
      <c r="DM7" s="219" t="s">
        <v>5</v>
      </c>
      <c r="DN7" s="219" t="s">
        <v>4</v>
      </c>
      <c r="DO7" s="219" t="s">
        <v>6</v>
      </c>
      <c r="DP7" s="219" t="s">
        <v>6</v>
      </c>
      <c r="DQ7" s="219" t="s">
        <v>5</v>
      </c>
      <c r="DR7" s="219" t="s">
        <v>7</v>
      </c>
      <c r="DS7" s="219" t="s">
        <v>8</v>
      </c>
      <c r="DT7" s="219" t="s">
        <v>9</v>
      </c>
      <c r="DU7" s="219" t="s">
        <v>10</v>
      </c>
      <c r="DV7" s="220" t="s">
        <v>11</v>
      </c>
      <c r="DW7" s="289"/>
      <c r="DX7" s="159"/>
      <c r="DY7" s="290"/>
      <c r="DZ7" s="291"/>
      <c r="EA7" s="282"/>
      <c r="EB7" s="285"/>
      <c r="EC7" s="282"/>
      <c r="ED7" s="285"/>
      <c r="EE7" s="282"/>
      <c r="EF7" s="285"/>
      <c r="EG7" s="282"/>
      <c r="EH7" s="285"/>
      <c r="EI7" s="282"/>
      <c r="EJ7" s="285"/>
      <c r="EK7" s="282"/>
      <c r="EL7" s="285"/>
      <c r="EM7" s="282"/>
      <c r="EN7" s="285"/>
      <c r="EO7" s="282"/>
      <c r="EP7" s="285"/>
      <c r="EQ7" s="282"/>
      <c r="ER7" s="285"/>
      <c r="ES7" s="282"/>
      <c r="ET7" s="285"/>
      <c r="EU7" s="282"/>
      <c r="EV7" s="285"/>
      <c r="EW7" s="282"/>
      <c r="EX7" s="285"/>
    </row>
    <row r="8" spans="1:154" ht="170.1" customHeight="1" thickTop="1" thickBot="1" x14ac:dyDescent="0.3">
      <c r="A8" s="44">
        <v>1</v>
      </c>
      <c r="B8" s="182" t="s">
        <v>21</v>
      </c>
      <c r="C8" s="182" t="s">
        <v>141</v>
      </c>
      <c r="D8" s="221">
        <f>E8+F8+G8+I8</f>
        <v>1932</v>
      </c>
      <c r="E8" s="222">
        <v>410</v>
      </c>
      <c r="F8" s="223">
        <v>1168</v>
      </c>
      <c r="G8" s="224">
        <v>354</v>
      </c>
      <c r="H8" s="225">
        <v>177</v>
      </c>
      <c r="I8" s="226">
        <v>0</v>
      </c>
      <c r="J8" s="111">
        <v>83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208">
        <f>SUM(J8:U8)</f>
        <v>83</v>
      </c>
      <c r="W8" s="111">
        <v>137</v>
      </c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208">
        <f t="shared" ref="AI8:AI39" si="0">SUM(W8:AH8)</f>
        <v>137</v>
      </c>
      <c r="AJ8" s="35">
        <f t="shared" ref="AJ8:AJ39" si="1">+E8+I8+V8</f>
        <v>493</v>
      </c>
      <c r="AK8" s="36">
        <f t="shared" ref="AK8:AK39" si="2">I8</f>
        <v>0</v>
      </c>
      <c r="AL8" s="37">
        <f t="shared" ref="AL8:AL39" si="3">F8+AI8</f>
        <v>1305</v>
      </c>
      <c r="AM8" s="23">
        <v>135</v>
      </c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191">
        <f>SUM(AM8:AX8)</f>
        <v>135</v>
      </c>
      <c r="AZ8" s="120">
        <v>6</v>
      </c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91">
        <f t="shared" ref="BL8:BL63" si="4">SUM(AZ8:BK8)</f>
        <v>6</v>
      </c>
      <c r="BM8" s="120">
        <v>0</v>
      </c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1"/>
      <c r="BY8" s="195">
        <f t="shared" ref="BY8:BY14" si="5">SUM(BM8:BX8)</f>
        <v>0</v>
      </c>
      <c r="BZ8" s="120">
        <v>85</v>
      </c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200">
        <f t="shared" ref="CL8:CL19" si="6">SUM(BZ8:CK8)</f>
        <v>85</v>
      </c>
      <c r="CM8" s="41">
        <f>AJ8-AY8-BY8</f>
        <v>358</v>
      </c>
      <c r="CN8" s="42">
        <f t="shared" ref="CN8:CN39" si="7">I8</f>
        <v>0</v>
      </c>
      <c r="CO8" s="43">
        <f>AL8-BL8-CL8</f>
        <v>1214</v>
      </c>
      <c r="CP8" s="77"/>
      <c r="CQ8" s="252">
        <f>AY8</f>
        <v>135</v>
      </c>
      <c r="CR8" s="73"/>
      <c r="CS8" s="137">
        <v>1200</v>
      </c>
      <c r="CT8" s="91">
        <f>AM8/CS8</f>
        <v>0.1125</v>
      </c>
      <c r="CU8" s="92">
        <f>AN8/CS8</f>
        <v>0</v>
      </c>
      <c r="CV8" s="92">
        <f>AO8/CS8</f>
        <v>0</v>
      </c>
      <c r="CW8" s="92">
        <f>AP8/CS8</f>
        <v>0</v>
      </c>
      <c r="CX8" s="92">
        <f>AQ8/CS8</f>
        <v>0</v>
      </c>
      <c r="CY8" s="92">
        <f>AR8/CS8</f>
        <v>0</v>
      </c>
      <c r="CZ8" s="92">
        <f>AS8/CS8</f>
        <v>0</v>
      </c>
      <c r="DA8" s="92">
        <f>AT8/CS8</f>
        <v>0</v>
      </c>
      <c r="DB8" s="92">
        <f>AU8/CS8</f>
        <v>0</v>
      </c>
      <c r="DC8" s="92">
        <f>AV8/CS8</f>
        <v>0</v>
      </c>
      <c r="DD8" s="92">
        <f>AW8/CS8</f>
        <v>0</v>
      </c>
      <c r="DE8" s="93">
        <f>AX8/CS8</f>
        <v>0</v>
      </c>
      <c r="DF8" s="272">
        <f>ROUND(SUM(CT8:DE8),2)</f>
        <v>0.11</v>
      </c>
      <c r="DG8" s="86" t="str">
        <f>IF(AND($DF$6&lt;=DF8,DF8&lt;$DF$8),"BUENO",IF(DF8&gt;=$DF$8,"MUY BUENO","BAJO"))</f>
        <v>MUY BUENO</v>
      </c>
      <c r="DH8" s="70"/>
      <c r="DI8" s="144">
        <v>1200</v>
      </c>
      <c r="DJ8" s="103">
        <f>AM8/DI8</f>
        <v>0.1125</v>
      </c>
      <c r="DK8" s="92">
        <f>AN8/DI8</f>
        <v>0</v>
      </c>
      <c r="DL8" s="92">
        <f>AO8/DI8</f>
        <v>0</v>
      </c>
      <c r="DM8" s="92">
        <f>AP8/DI8</f>
        <v>0</v>
      </c>
      <c r="DN8" s="92">
        <f>AQ8/DI8</f>
        <v>0</v>
      </c>
      <c r="DO8" s="92">
        <f>AR8/DI8</f>
        <v>0</v>
      </c>
      <c r="DP8" s="92">
        <f>AS8/DI8</f>
        <v>0</v>
      </c>
      <c r="DQ8" s="92">
        <f>AT8/DI8</f>
        <v>0</v>
      </c>
      <c r="DR8" s="92">
        <f>AU8/DI8</f>
        <v>0</v>
      </c>
      <c r="DS8" s="92">
        <f>AV8/DI8</f>
        <v>0</v>
      </c>
      <c r="DT8" s="92">
        <f>AW8/DI8</f>
        <v>0</v>
      </c>
      <c r="DU8" s="93">
        <f>AX8/DI8</f>
        <v>0</v>
      </c>
      <c r="DV8" s="272">
        <f>ROUND(SUM(DJ8:DU8),2)</f>
        <v>0.11</v>
      </c>
      <c r="DW8" s="157" t="str">
        <f>IF(AND($DV$6&lt;=DV8,DV8&lt;$DV$8+9%),"BUENO",IF(DV8&gt;=$DV$8+9%,"MUY BUENO","BAJO"))</f>
        <v>BUENO</v>
      </c>
      <c r="DX8" s="160"/>
      <c r="DY8" s="163">
        <f>CS8*1.3</f>
        <v>1560</v>
      </c>
      <c r="DZ8" s="164">
        <f>CS8*1.7</f>
        <v>2040</v>
      </c>
      <c r="EA8" s="257"/>
      <c r="EB8" s="258"/>
      <c r="EC8" s="257"/>
      <c r="ED8" s="258"/>
      <c r="EE8" s="257"/>
      <c r="EF8" s="258"/>
      <c r="EG8" s="257"/>
      <c r="EH8" s="258"/>
      <c r="EI8" s="257"/>
      <c r="EJ8" s="258"/>
      <c r="EK8" s="257"/>
      <c r="EL8" s="258"/>
      <c r="EM8" s="257"/>
      <c r="EN8" s="258"/>
      <c r="EO8" s="257"/>
      <c r="EP8" s="258"/>
      <c r="EQ8" s="257"/>
      <c r="ER8" s="258"/>
      <c r="ES8" s="257"/>
      <c r="ET8" s="258"/>
      <c r="EU8" s="257"/>
      <c r="EV8" s="258"/>
      <c r="EW8" s="257"/>
      <c r="EX8" s="258"/>
    </row>
    <row r="9" spans="1:154" ht="170.1" customHeight="1" thickTop="1" thickBot="1" x14ac:dyDescent="0.3">
      <c r="A9" s="44">
        <v>2</v>
      </c>
      <c r="B9" s="182" t="s">
        <v>22</v>
      </c>
      <c r="C9" s="182" t="s">
        <v>142</v>
      </c>
      <c r="D9" s="221">
        <f t="shared" ref="D9:D21" si="8">E9+F9+G9+I9</f>
        <v>3594</v>
      </c>
      <c r="E9" s="222">
        <v>923</v>
      </c>
      <c r="F9" s="223">
        <v>1631</v>
      </c>
      <c r="G9" s="224">
        <v>1040</v>
      </c>
      <c r="H9" s="225">
        <v>329</v>
      </c>
      <c r="I9" s="226">
        <v>0</v>
      </c>
      <c r="J9" s="111">
        <v>77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208">
        <f t="shared" ref="V9:V63" si="9">SUM(J9:U9)</f>
        <v>77</v>
      </c>
      <c r="W9" s="111">
        <v>27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208">
        <f t="shared" si="0"/>
        <v>27</v>
      </c>
      <c r="AJ9" s="35">
        <f t="shared" si="1"/>
        <v>1000</v>
      </c>
      <c r="AK9" s="36">
        <f t="shared" si="2"/>
        <v>0</v>
      </c>
      <c r="AL9" s="37">
        <f t="shared" si="3"/>
        <v>1658</v>
      </c>
      <c r="AM9" s="23">
        <v>124</v>
      </c>
      <c r="AN9" s="23"/>
      <c r="AO9" s="23"/>
      <c r="AP9" s="23"/>
      <c r="AQ9" s="23"/>
      <c r="AR9" s="23"/>
      <c r="AS9" s="24"/>
      <c r="AT9" s="24"/>
      <c r="AU9" s="24"/>
      <c r="AV9" s="24"/>
      <c r="AW9" s="24"/>
      <c r="AX9" s="24"/>
      <c r="AY9" s="191">
        <f t="shared" ref="AY9:AY34" si="10">SUM(AM9:AX9)</f>
        <v>124</v>
      </c>
      <c r="AZ9" s="120">
        <v>0</v>
      </c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91">
        <f t="shared" si="4"/>
        <v>0</v>
      </c>
      <c r="BM9" s="120">
        <v>0</v>
      </c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1"/>
      <c r="BY9" s="195">
        <f t="shared" si="5"/>
        <v>0</v>
      </c>
      <c r="BZ9" s="120">
        <v>0</v>
      </c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200">
        <f t="shared" si="6"/>
        <v>0</v>
      </c>
      <c r="CM9" s="41">
        <f t="shared" ref="CM9:CM71" si="11">AJ9-AY9-BY9</f>
        <v>876</v>
      </c>
      <c r="CN9" s="42">
        <f t="shared" si="7"/>
        <v>0</v>
      </c>
      <c r="CO9" s="43">
        <f t="shared" ref="CO9:CO72" si="12">AL9-BL9-CL9</f>
        <v>1658</v>
      </c>
      <c r="CP9" s="77"/>
      <c r="CQ9" s="253">
        <f t="shared" ref="CQ9:CQ39" si="13">AY9</f>
        <v>124</v>
      </c>
      <c r="CR9" s="74"/>
      <c r="CS9" s="138">
        <v>1200</v>
      </c>
      <c r="CT9" s="91">
        <f t="shared" ref="CT9:CT72" si="14">AM9/CS9</f>
        <v>0.10333333333333333</v>
      </c>
      <c r="CU9" s="92">
        <f t="shared" ref="CU9:CU72" si="15">AN9/CS9</f>
        <v>0</v>
      </c>
      <c r="CV9" s="92">
        <f t="shared" ref="CV9:CV72" si="16">AO9/CS9</f>
        <v>0</v>
      </c>
      <c r="CW9" s="92">
        <f t="shared" ref="CW9:CW72" si="17">AP9/CS9</f>
        <v>0</v>
      </c>
      <c r="CX9" s="92">
        <f t="shared" ref="CX9:CX72" si="18">AQ9/CS9</f>
        <v>0</v>
      </c>
      <c r="CY9" s="92">
        <f t="shared" ref="CY9:CY72" si="19">AR9/CS9</f>
        <v>0</v>
      </c>
      <c r="CZ9" s="92">
        <f t="shared" ref="CZ9:CZ72" si="20">AS9/CS9</f>
        <v>0</v>
      </c>
      <c r="DA9" s="92">
        <f t="shared" ref="DA9:DA72" si="21">AT9/CS9</f>
        <v>0</v>
      </c>
      <c r="DB9" s="92">
        <f t="shared" ref="DB9:DB72" si="22">AU9/CS9</f>
        <v>0</v>
      </c>
      <c r="DC9" s="92">
        <f t="shared" ref="DC9:DC72" si="23">AV9/CS9</f>
        <v>0</v>
      </c>
      <c r="DD9" s="92">
        <f t="shared" ref="DD9:DD72" si="24">AW9/CS9</f>
        <v>0</v>
      </c>
      <c r="DE9" s="93">
        <f t="shared" ref="DE9:DE72" si="25">AX9/CS9</f>
        <v>0</v>
      </c>
      <c r="DF9" s="273">
        <f t="shared" ref="DF9:DF62" si="26">ROUND(SUM(CT9:DE9),2)</f>
        <v>0.1</v>
      </c>
      <c r="DG9" s="87" t="str">
        <f>IF(AND($DF$6&lt;=DF9,DF9&lt;$DF$8+9%),"BUENO",IF(DF9&gt;=$DF$8,"MUY BUENO","BAJO"))</f>
        <v>BUENO</v>
      </c>
      <c r="DH9" s="70"/>
      <c r="DI9" s="145">
        <v>1200</v>
      </c>
      <c r="DJ9" s="103">
        <f t="shared" ref="DJ9:DJ72" si="27">AM9/DI9</f>
        <v>0.10333333333333333</v>
      </c>
      <c r="DK9" s="92">
        <f t="shared" ref="DK9:DK72" si="28">AN9/DI9</f>
        <v>0</v>
      </c>
      <c r="DL9" s="92">
        <f t="shared" ref="DL9:DL72" si="29">AO9/DI9</f>
        <v>0</v>
      </c>
      <c r="DM9" s="92">
        <f t="shared" ref="DM9:DM72" si="30">AP9/DI9</f>
        <v>0</v>
      </c>
      <c r="DN9" s="92">
        <f t="shared" ref="DN9:DN72" si="31">AQ9/DI9</f>
        <v>0</v>
      </c>
      <c r="DO9" s="92">
        <f t="shared" ref="DO9:DO72" si="32">AR9/DI9</f>
        <v>0</v>
      </c>
      <c r="DP9" s="92">
        <f t="shared" ref="DP9:DP72" si="33">AS9/DI9</f>
        <v>0</v>
      </c>
      <c r="DQ9" s="92">
        <f t="shared" ref="DQ9:DQ72" si="34">AT9/DI9</f>
        <v>0</v>
      </c>
      <c r="DR9" s="92">
        <f t="shared" ref="DR9:DR72" si="35">AU9/DI9</f>
        <v>0</v>
      </c>
      <c r="DS9" s="92">
        <f t="shared" ref="DS9:DS72" si="36">AV9/DI9</f>
        <v>0</v>
      </c>
      <c r="DT9" s="92">
        <f t="shared" ref="DT9:DT72" si="37">AW9/DI9</f>
        <v>0</v>
      </c>
      <c r="DU9" s="93">
        <f t="shared" ref="DU9:DU72" si="38">AX9/DI9</f>
        <v>0</v>
      </c>
      <c r="DV9" s="273">
        <f t="shared" ref="DV9:DV28" si="39">ROUND(SUM(DJ9:DU9),2)</f>
        <v>0.1</v>
      </c>
      <c r="DW9" s="158" t="str">
        <f t="shared" ref="DW9:DW63" si="40">IF(AND($DV$6&lt;=DV9,DV9&lt;$DV$8+9%),"BUENO",IF(DV9&gt;=$DV$8+9%,"MUY BUENO","BAJO"))</f>
        <v>BUENO</v>
      </c>
      <c r="DX9" s="160"/>
      <c r="DY9" s="163">
        <f t="shared" ref="DY9:DY72" si="41">CS9*1.3</f>
        <v>1560</v>
      </c>
      <c r="DZ9" s="164">
        <f t="shared" ref="DZ9:DZ72" si="42">CS9*1.7</f>
        <v>2040</v>
      </c>
      <c r="EA9" s="259"/>
      <c r="EB9" s="258"/>
      <c r="EC9" s="259"/>
      <c r="ED9" s="258"/>
      <c r="EE9" s="259"/>
      <c r="EF9" s="258"/>
      <c r="EG9" s="259"/>
      <c r="EH9" s="258"/>
      <c r="EI9" s="259"/>
      <c r="EJ9" s="258"/>
      <c r="EK9" s="259"/>
      <c r="EL9" s="258"/>
      <c r="EM9" s="259"/>
      <c r="EN9" s="258"/>
      <c r="EO9" s="259"/>
      <c r="EP9" s="258"/>
      <c r="EQ9" s="259"/>
      <c r="ER9" s="258"/>
      <c r="ES9" s="259"/>
      <c r="ET9" s="258"/>
      <c r="EU9" s="259"/>
      <c r="EV9" s="258"/>
      <c r="EW9" s="259"/>
      <c r="EX9" s="258"/>
    </row>
    <row r="10" spans="1:154" ht="170.1" customHeight="1" thickTop="1" thickBot="1" x14ac:dyDescent="0.3">
      <c r="A10" s="44">
        <v>3</v>
      </c>
      <c r="B10" s="182" t="s">
        <v>23</v>
      </c>
      <c r="C10" s="182" t="s">
        <v>143</v>
      </c>
      <c r="D10" s="221">
        <f t="shared" si="8"/>
        <v>2229</v>
      </c>
      <c r="E10" s="222">
        <v>558</v>
      </c>
      <c r="F10" s="223">
        <v>1138</v>
      </c>
      <c r="G10" s="224">
        <v>533</v>
      </c>
      <c r="H10" s="225">
        <v>180</v>
      </c>
      <c r="I10" s="226">
        <v>0</v>
      </c>
      <c r="J10" s="111">
        <v>97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208">
        <f t="shared" si="9"/>
        <v>97</v>
      </c>
      <c r="W10" s="111">
        <v>235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208">
        <f t="shared" si="0"/>
        <v>235</v>
      </c>
      <c r="AJ10" s="35">
        <f t="shared" si="1"/>
        <v>655</v>
      </c>
      <c r="AK10" s="36">
        <f t="shared" si="2"/>
        <v>0</v>
      </c>
      <c r="AL10" s="37">
        <f t="shared" si="3"/>
        <v>1373</v>
      </c>
      <c r="AM10" s="23">
        <v>123</v>
      </c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191">
        <f t="shared" si="10"/>
        <v>123</v>
      </c>
      <c r="AZ10" s="120">
        <v>23</v>
      </c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91">
        <f t="shared" si="4"/>
        <v>23</v>
      </c>
      <c r="BM10" s="120">
        <v>2</v>
      </c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1"/>
      <c r="BY10" s="195">
        <f t="shared" si="5"/>
        <v>2</v>
      </c>
      <c r="BZ10" s="120">
        <v>112</v>
      </c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200">
        <f t="shared" si="6"/>
        <v>112</v>
      </c>
      <c r="CM10" s="41">
        <f t="shared" si="11"/>
        <v>530</v>
      </c>
      <c r="CN10" s="42">
        <f t="shared" si="7"/>
        <v>0</v>
      </c>
      <c r="CO10" s="43">
        <f t="shared" si="12"/>
        <v>1238</v>
      </c>
      <c r="CP10" s="77"/>
      <c r="CQ10" s="253">
        <f t="shared" si="13"/>
        <v>123</v>
      </c>
      <c r="CR10" s="74"/>
      <c r="CS10" s="138">
        <v>1200</v>
      </c>
      <c r="CT10" s="91">
        <f t="shared" si="14"/>
        <v>0.10249999999999999</v>
      </c>
      <c r="CU10" s="92">
        <f t="shared" si="15"/>
        <v>0</v>
      </c>
      <c r="CV10" s="92">
        <f t="shared" si="16"/>
        <v>0</v>
      </c>
      <c r="CW10" s="92">
        <f t="shared" si="17"/>
        <v>0</v>
      </c>
      <c r="CX10" s="92">
        <f>AQ10/CS10</f>
        <v>0</v>
      </c>
      <c r="CY10" s="92">
        <f t="shared" si="19"/>
        <v>0</v>
      </c>
      <c r="CZ10" s="92">
        <f t="shared" si="20"/>
        <v>0</v>
      </c>
      <c r="DA10" s="92">
        <f t="shared" si="21"/>
        <v>0</v>
      </c>
      <c r="DB10" s="92">
        <f t="shared" si="22"/>
        <v>0</v>
      </c>
      <c r="DC10" s="92">
        <f t="shared" si="23"/>
        <v>0</v>
      </c>
      <c r="DD10" s="92">
        <f t="shared" si="24"/>
        <v>0</v>
      </c>
      <c r="DE10" s="93">
        <f t="shared" si="25"/>
        <v>0</v>
      </c>
      <c r="DF10" s="273">
        <f t="shared" si="26"/>
        <v>0.1</v>
      </c>
      <c r="DG10" s="87" t="str">
        <f t="shared" ref="DG10:DG39" si="43">IF(AND($DF$6&lt;=DF10,DF10&lt;$DF$8+9%),"BUENO",IF(DF10&gt;=$DF$8+9%,"MUY BUENO","BAJO"))</f>
        <v>BUENO</v>
      </c>
      <c r="DH10" s="70"/>
      <c r="DI10" s="145">
        <v>1200</v>
      </c>
      <c r="DJ10" s="103">
        <f t="shared" si="27"/>
        <v>0.10249999999999999</v>
      </c>
      <c r="DK10" s="92">
        <f t="shared" si="28"/>
        <v>0</v>
      </c>
      <c r="DL10" s="92">
        <f t="shared" si="29"/>
        <v>0</v>
      </c>
      <c r="DM10" s="92">
        <f t="shared" si="30"/>
        <v>0</v>
      </c>
      <c r="DN10" s="92">
        <f t="shared" si="31"/>
        <v>0</v>
      </c>
      <c r="DO10" s="92">
        <f t="shared" si="32"/>
        <v>0</v>
      </c>
      <c r="DP10" s="92">
        <f t="shared" si="33"/>
        <v>0</v>
      </c>
      <c r="DQ10" s="92">
        <f t="shared" si="34"/>
        <v>0</v>
      </c>
      <c r="DR10" s="92">
        <f t="shared" si="35"/>
        <v>0</v>
      </c>
      <c r="DS10" s="92">
        <f t="shared" si="36"/>
        <v>0</v>
      </c>
      <c r="DT10" s="92">
        <f t="shared" si="37"/>
        <v>0</v>
      </c>
      <c r="DU10" s="93">
        <f t="shared" si="38"/>
        <v>0</v>
      </c>
      <c r="DV10" s="273">
        <f t="shared" si="39"/>
        <v>0.1</v>
      </c>
      <c r="DW10" s="158" t="str">
        <f t="shared" si="40"/>
        <v>BUENO</v>
      </c>
      <c r="DX10" s="160"/>
      <c r="DY10" s="163">
        <f t="shared" si="41"/>
        <v>1560</v>
      </c>
      <c r="DZ10" s="164">
        <f t="shared" si="42"/>
        <v>2040</v>
      </c>
      <c r="EA10" s="259"/>
      <c r="EB10" s="258"/>
      <c r="EC10" s="259"/>
      <c r="ED10" s="258"/>
      <c r="EE10" s="259"/>
      <c r="EF10" s="258"/>
      <c r="EG10" s="259"/>
      <c r="EH10" s="258"/>
      <c r="EI10" s="259"/>
      <c r="EJ10" s="258"/>
      <c r="EK10" s="259"/>
      <c r="EL10" s="258"/>
      <c r="EM10" s="259"/>
      <c r="EN10" s="258"/>
      <c r="EO10" s="259"/>
      <c r="EP10" s="258"/>
      <c r="EQ10" s="259"/>
      <c r="ER10" s="258"/>
      <c r="ES10" s="259"/>
      <c r="ET10" s="258"/>
      <c r="EU10" s="259"/>
      <c r="EV10" s="258"/>
      <c r="EW10" s="259"/>
      <c r="EX10" s="258"/>
    </row>
    <row r="11" spans="1:154" ht="170.1" customHeight="1" thickTop="1" thickBot="1" x14ac:dyDescent="0.3">
      <c r="A11" s="68">
        <v>4</v>
      </c>
      <c r="B11" s="182" t="s">
        <v>24</v>
      </c>
      <c r="C11" s="182" t="s">
        <v>144</v>
      </c>
      <c r="D11" s="221">
        <f t="shared" si="8"/>
        <v>1433</v>
      </c>
      <c r="E11" s="222">
        <v>64</v>
      </c>
      <c r="F11" s="223">
        <v>1248</v>
      </c>
      <c r="G11" s="224">
        <v>121</v>
      </c>
      <c r="H11" s="225">
        <v>885</v>
      </c>
      <c r="I11" s="226">
        <v>0</v>
      </c>
      <c r="J11" s="111">
        <v>133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208">
        <f t="shared" si="9"/>
        <v>133</v>
      </c>
      <c r="W11" s="111">
        <v>544</v>
      </c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208">
        <f t="shared" si="0"/>
        <v>544</v>
      </c>
      <c r="AJ11" s="35">
        <f t="shared" si="1"/>
        <v>197</v>
      </c>
      <c r="AK11" s="36">
        <f t="shared" si="2"/>
        <v>0</v>
      </c>
      <c r="AL11" s="37">
        <f t="shared" si="3"/>
        <v>1792</v>
      </c>
      <c r="AM11" s="23">
        <v>98</v>
      </c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191">
        <f t="shared" si="10"/>
        <v>98</v>
      </c>
      <c r="AZ11" s="120">
        <v>10</v>
      </c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91">
        <f t="shared" si="4"/>
        <v>10</v>
      </c>
      <c r="BM11" s="120">
        <v>0</v>
      </c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1"/>
      <c r="BY11" s="195">
        <f t="shared" si="5"/>
        <v>0</v>
      </c>
      <c r="BZ11" s="120">
        <v>0</v>
      </c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200">
        <f t="shared" si="6"/>
        <v>0</v>
      </c>
      <c r="CM11" s="41">
        <f t="shared" si="11"/>
        <v>99</v>
      </c>
      <c r="CN11" s="42">
        <f t="shared" si="7"/>
        <v>0</v>
      </c>
      <c r="CO11" s="43">
        <f t="shared" si="12"/>
        <v>1782</v>
      </c>
      <c r="CP11" s="77"/>
      <c r="CQ11" s="253">
        <f t="shared" si="13"/>
        <v>98</v>
      </c>
      <c r="CR11" s="74"/>
      <c r="CS11" s="138">
        <v>1500</v>
      </c>
      <c r="CT11" s="91">
        <f t="shared" si="14"/>
        <v>6.5333333333333327E-2</v>
      </c>
      <c r="CU11" s="92">
        <f t="shared" si="15"/>
        <v>0</v>
      </c>
      <c r="CV11" s="92">
        <f t="shared" si="16"/>
        <v>0</v>
      </c>
      <c r="CW11" s="92">
        <f t="shared" si="17"/>
        <v>0</v>
      </c>
      <c r="CX11" s="92">
        <f t="shared" si="18"/>
        <v>0</v>
      </c>
      <c r="CY11" s="92">
        <f t="shared" si="19"/>
        <v>0</v>
      </c>
      <c r="CZ11" s="92">
        <f t="shared" si="20"/>
        <v>0</v>
      </c>
      <c r="DA11" s="92">
        <f t="shared" si="21"/>
        <v>0</v>
      </c>
      <c r="DB11" s="92">
        <f t="shared" si="22"/>
        <v>0</v>
      </c>
      <c r="DC11" s="92">
        <f t="shared" si="23"/>
        <v>0</v>
      </c>
      <c r="DD11" s="92">
        <f t="shared" si="24"/>
        <v>0</v>
      </c>
      <c r="DE11" s="93">
        <f t="shared" si="25"/>
        <v>0</v>
      </c>
      <c r="DF11" s="273">
        <f t="shared" si="26"/>
        <v>7.0000000000000007E-2</v>
      </c>
      <c r="DG11" s="87" t="str">
        <f t="shared" si="43"/>
        <v>BAJO</v>
      </c>
      <c r="DH11" s="70"/>
      <c r="DI11" s="146">
        <v>989</v>
      </c>
      <c r="DJ11" s="103">
        <f t="shared" si="27"/>
        <v>9.9089989888776542E-2</v>
      </c>
      <c r="DK11" s="92">
        <f t="shared" si="28"/>
        <v>0</v>
      </c>
      <c r="DL11" s="92">
        <f t="shared" si="29"/>
        <v>0</v>
      </c>
      <c r="DM11" s="92">
        <f t="shared" si="30"/>
        <v>0</v>
      </c>
      <c r="DN11" s="92">
        <f t="shared" si="31"/>
        <v>0</v>
      </c>
      <c r="DO11" s="92">
        <f t="shared" si="32"/>
        <v>0</v>
      </c>
      <c r="DP11" s="92">
        <f t="shared" si="33"/>
        <v>0</v>
      </c>
      <c r="DQ11" s="92">
        <f t="shared" si="34"/>
        <v>0</v>
      </c>
      <c r="DR11" s="92">
        <f t="shared" si="35"/>
        <v>0</v>
      </c>
      <c r="DS11" s="92">
        <f t="shared" si="36"/>
        <v>0</v>
      </c>
      <c r="DT11" s="92">
        <f t="shared" si="37"/>
        <v>0</v>
      </c>
      <c r="DU11" s="93">
        <f t="shared" si="38"/>
        <v>0</v>
      </c>
      <c r="DV11" s="273">
        <f t="shared" si="39"/>
        <v>0.1</v>
      </c>
      <c r="DW11" s="158" t="str">
        <f t="shared" si="40"/>
        <v>BUENO</v>
      </c>
      <c r="DX11" s="160"/>
      <c r="DY11" s="163">
        <f t="shared" si="41"/>
        <v>1950</v>
      </c>
      <c r="DZ11" s="164">
        <f t="shared" si="42"/>
        <v>2550</v>
      </c>
      <c r="EA11" s="257"/>
      <c r="EB11" s="258"/>
      <c r="EC11" s="257"/>
      <c r="ED11" s="258"/>
      <c r="EE11" s="257"/>
      <c r="EF11" s="258"/>
      <c r="EG11" s="257"/>
      <c r="EH11" s="258"/>
      <c r="EI11" s="257"/>
      <c r="EJ11" s="258"/>
      <c r="EK11" s="257"/>
      <c r="EL11" s="258"/>
      <c r="EM11" s="257"/>
      <c r="EN11" s="258"/>
      <c r="EO11" s="257"/>
      <c r="EP11" s="258"/>
      <c r="EQ11" s="257"/>
      <c r="ER11" s="258"/>
      <c r="ES11" s="257"/>
      <c r="ET11" s="258"/>
      <c r="EU11" s="257"/>
      <c r="EV11" s="258"/>
      <c r="EW11" s="257"/>
      <c r="EX11" s="258"/>
    </row>
    <row r="12" spans="1:154" ht="170.1" customHeight="1" thickTop="1" thickBot="1" x14ac:dyDescent="0.3">
      <c r="A12" s="190">
        <v>5</v>
      </c>
      <c r="B12" s="182" t="s">
        <v>25</v>
      </c>
      <c r="C12" s="182" t="s">
        <v>145</v>
      </c>
      <c r="D12" s="221">
        <f t="shared" si="8"/>
        <v>2268</v>
      </c>
      <c r="E12" s="222">
        <v>602</v>
      </c>
      <c r="F12" s="223">
        <v>1394</v>
      </c>
      <c r="G12" s="224">
        <v>272</v>
      </c>
      <c r="H12" s="225">
        <v>71</v>
      </c>
      <c r="I12" s="226">
        <v>0</v>
      </c>
      <c r="J12" s="111">
        <v>51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208">
        <f t="shared" si="9"/>
        <v>51</v>
      </c>
      <c r="W12" s="111">
        <v>61</v>
      </c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208">
        <f t="shared" si="0"/>
        <v>61</v>
      </c>
      <c r="AJ12" s="35">
        <f t="shared" si="1"/>
        <v>653</v>
      </c>
      <c r="AK12" s="36">
        <f t="shared" si="2"/>
        <v>0</v>
      </c>
      <c r="AL12" s="37">
        <f t="shared" si="3"/>
        <v>1455</v>
      </c>
      <c r="AM12" s="23">
        <v>104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191">
        <f t="shared" si="10"/>
        <v>104</v>
      </c>
      <c r="AZ12" s="120">
        <v>2</v>
      </c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91">
        <f t="shared" si="4"/>
        <v>2</v>
      </c>
      <c r="BM12" s="120">
        <v>0</v>
      </c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1"/>
      <c r="BY12" s="195">
        <f t="shared" si="5"/>
        <v>0</v>
      </c>
      <c r="BZ12" s="120">
        <v>0</v>
      </c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200">
        <f t="shared" si="6"/>
        <v>0</v>
      </c>
      <c r="CM12" s="41">
        <f t="shared" si="11"/>
        <v>549</v>
      </c>
      <c r="CN12" s="42">
        <f t="shared" si="7"/>
        <v>0</v>
      </c>
      <c r="CO12" s="43">
        <f t="shared" si="12"/>
        <v>1453</v>
      </c>
      <c r="CP12" s="77"/>
      <c r="CQ12" s="253">
        <f t="shared" si="13"/>
        <v>104</v>
      </c>
      <c r="CR12" s="74"/>
      <c r="CS12" s="138">
        <v>820</v>
      </c>
      <c r="CT12" s="91">
        <f t="shared" si="14"/>
        <v>0.12682926829268293</v>
      </c>
      <c r="CU12" s="92">
        <f t="shared" si="15"/>
        <v>0</v>
      </c>
      <c r="CV12" s="92">
        <f t="shared" si="16"/>
        <v>0</v>
      </c>
      <c r="CW12" s="92">
        <f t="shared" si="17"/>
        <v>0</v>
      </c>
      <c r="CX12" s="92">
        <f t="shared" si="18"/>
        <v>0</v>
      </c>
      <c r="CY12" s="92">
        <f t="shared" si="19"/>
        <v>0</v>
      </c>
      <c r="CZ12" s="92">
        <f t="shared" si="20"/>
        <v>0</v>
      </c>
      <c r="DA12" s="92">
        <f t="shared" si="21"/>
        <v>0</v>
      </c>
      <c r="DB12" s="92">
        <f t="shared" si="22"/>
        <v>0</v>
      </c>
      <c r="DC12" s="92">
        <f t="shared" si="23"/>
        <v>0</v>
      </c>
      <c r="DD12" s="92">
        <f t="shared" si="24"/>
        <v>0</v>
      </c>
      <c r="DE12" s="93">
        <f t="shared" si="25"/>
        <v>0</v>
      </c>
      <c r="DF12" s="273">
        <f t="shared" si="26"/>
        <v>0.13</v>
      </c>
      <c r="DG12" s="87" t="str">
        <f t="shared" si="43"/>
        <v>BUENO</v>
      </c>
      <c r="DH12" s="70"/>
      <c r="DI12" s="145">
        <v>820</v>
      </c>
      <c r="DJ12" s="103">
        <f t="shared" si="27"/>
        <v>0.12682926829268293</v>
      </c>
      <c r="DK12" s="92">
        <f t="shared" si="28"/>
        <v>0</v>
      </c>
      <c r="DL12" s="92">
        <f t="shared" si="29"/>
        <v>0</v>
      </c>
      <c r="DM12" s="92">
        <f t="shared" si="30"/>
        <v>0</v>
      </c>
      <c r="DN12" s="92">
        <f t="shared" si="31"/>
        <v>0</v>
      </c>
      <c r="DO12" s="92">
        <f t="shared" si="32"/>
        <v>0</v>
      </c>
      <c r="DP12" s="92">
        <f t="shared" si="33"/>
        <v>0</v>
      </c>
      <c r="DQ12" s="92">
        <f t="shared" si="34"/>
        <v>0</v>
      </c>
      <c r="DR12" s="92">
        <f t="shared" si="35"/>
        <v>0</v>
      </c>
      <c r="DS12" s="92">
        <f t="shared" si="36"/>
        <v>0</v>
      </c>
      <c r="DT12" s="92">
        <f t="shared" si="37"/>
        <v>0</v>
      </c>
      <c r="DU12" s="93">
        <f t="shared" si="38"/>
        <v>0</v>
      </c>
      <c r="DV12" s="273">
        <f t="shared" si="39"/>
        <v>0.13</v>
      </c>
      <c r="DW12" s="158" t="str">
        <f t="shared" si="40"/>
        <v>BUENO</v>
      </c>
      <c r="DX12" s="160"/>
      <c r="DY12" s="163">
        <f t="shared" si="41"/>
        <v>1066</v>
      </c>
      <c r="DZ12" s="164">
        <f t="shared" si="42"/>
        <v>1394</v>
      </c>
      <c r="EA12" s="257"/>
      <c r="EB12" s="258"/>
      <c r="EC12" s="257"/>
      <c r="ED12" s="258"/>
      <c r="EE12" s="257"/>
      <c r="EF12" s="258"/>
      <c r="EG12" s="257"/>
      <c r="EH12" s="258"/>
      <c r="EI12" s="257"/>
      <c r="EJ12" s="258"/>
      <c r="EK12" s="257"/>
      <c r="EL12" s="258"/>
      <c r="EM12" s="257"/>
      <c r="EN12" s="258"/>
      <c r="EO12" s="257"/>
      <c r="EP12" s="258"/>
      <c r="EQ12" s="257"/>
      <c r="ER12" s="258"/>
      <c r="ES12" s="257"/>
      <c r="ET12" s="258"/>
      <c r="EU12" s="257"/>
      <c r="EV12" s="258"/>
      <c r="EW12" s="257"/>
      <c r="EX12" s="258"/>
    </row>
    <row r="13" spans="1:154" ht="170.1" customHeight="1" thickTop="1" thickBot="1" x14ac:dyDescent="0.3">
      <c r="A13" s="190">
        <v>6</v>
      </c>
      <c r="B13" s="182" t="s">
        <v>26</v>
      </c>
      <c r="C13" s="182" t="s">
        <v>146</v>
      </c>
      <c r="D13" s="221">
        <f t="shared" si="8"/>
        <v>2466</v>
      </c>
      <c r="E13" s="222">
        <v>424</v>
      </c>
      <c r="F13" s="223">
        <v>1877</v>
      </c>
      <c r="G13" s="224">
        <v>165</v>
      </c>
      <c r="H13" s="225">
        <v>59</v>
      </c>
      <c r="I13" s="226">
        <v>0</v>
      </c>
      <c r="J13" s="111">
        <v>54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208">
        <f t="shared" si="9"/>
        <v>54</v>
      </c>
      <c r="W13" s="111">
        <v>41</v>
      </c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208">
        <f t="shared" si="0"/>
        <v>41</v>
      </c>
      <c r="AJ13" s="35">
        <f t="shared" si="1"/>
        <v>478</v>
      </c>
      <c r="AK13" s="36">
        <f t="shared" si="2"/>
        <v>0</v>
      </c>
      <c r="AL13" s="37">
        <f t="shared" si="3"/>
        <v>1918</v>
      </c>
      <c r="AM13" s="23">
        <v>87</v>
      </c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191">
        <f t="shared" si="10"/>
        <v>87</v>
      </c>
      <c r="AZ13" s="120">
        <v>1</v>
      </c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91">
        <f t="shared" si="4"/>
        <v>1</v>
      </c>
      <c r="BM13" s="120">
        <v>0</v>
      </c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1"/>
      <c r="BY13" s="195">
        <f t="shared" si="5"/>
        <v>0</v>
      </c>
      <c r="BZ13" s="120">
        <v>3</v>
      </c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200">
        <f t="shared" si="6"/>
        <v>3</v>
      </c>
      <c r="CM13" s="41">
        <f t="shared" si="11"/>
        <v>391</v>
      </c>
      <c r="CN13" s="42">
        <f t="shared" si="7"/>
        <v>0</v>
      </c>
      <c r="CO13" s="43">
        <f t="shared" si="12"/>
        <v>1914</v>
      </c>
      <c r="CP13" s="77"/>
      <c r="CQ13" s="253">
        <f t="shared" si="13"/>
        <v>87</v>
      </c>
      <c r="CR13" s="74"/>
      <c r="CS13" s="138">
        <v>820</v>
      </c>
      <c r="CT13" s="91">
        <f t="shared" si="14"/>
        <v>0.10609756097560975</v>
      </c>
      <c r="CU13" s="92">
        <f t="shared" si="15"/>
        <v>0</v>
      </c>
      <c r="CV13" s="92">
        <f t="shared" si="16"/>
        <v>0</v>
      </c>
      <c r="CW13" s="92">
        <f t="shared" si="17"/>
        <v>0</v>
      </c>
      <c r="CX13" s="92">
        <f t="shared" si="18"/>
        <v>0</v>
      </c>
      <c r="CY13" s="92">
        <f t="shared" si="19"/>
        <v>0</v>
      </c>
      <c r="CZ13" s="92">
        <f t="shared" si="20"/>
        <v>0</v>
      </c>
      <c r="DA13" s="92">
        <f t="shared" si="21"/>
        <v>0</v>
      </c>
      <c r="DB13" s="92">
        <f t="shared" si="22"/>
        <v>0</v>
      </c>
      <c r="DC13" s="92">
        <f t="shared" si="23"/>
        <v>0</v>
      </c>
      <c r="DD13" s="92">
        <f t="shared" si="24"/>
        <v>0</v>
      </c>
      <c r="DE13" s="93">
        <f t="shared" si="25"/>
        <v>0</v>
      </c>
      <c r="DF13" s="273">
        <f t="shared" si="26"/>
        <v>0.11</v>
      </c>
      <c r="DG13" s="87" t="str">
        <f>IF(AND($DF$6&lt;=DF13,DF13&lt;$DF$13+9%),"BUENO",IF(DF13&gt;=$DF$13+9%,"MUY BUENO","BAJO"))</f>
        <v>BUENO</v>
      </c>
      <c r="DH13" s="70"/>
      <c r="DI13" s="145">
        <v>820</v>
      </c>
      <c r="DJ13" s="103">
        <f t="shared" si="27"/>
        <v>0.10609756097560975</v>
      </c>
      <c r="DK13" s="92">
        <f t="shared" si="28"/>
        <v>0</v>
      </c>
      <c r="DL13" s="92">
        <f t="shared" si="29"/>
        <v>0</v>
      </c>
      <c r="DM13" s="92">
        <f t="shared" si="30"/>
        <v>0</v>
      </c>
      <c r="DN13" s="92">
        <f t="shared" si="31"/>
        <v>0</v>
      </c>
      <c r="DO13" s="92">
        <f t="shared" si="32"/>
        <v>0</v>
      </c>
      <c r="DP13" s="92">
        <f t="shared" si="33"/>
        <v>0</v>
      </c>
      <c r="DQ13" s="92">
        <f t="shared" si="34"/>
        <v>0</v>
      </c>
      <c r="DR13" s="92">
        <f t="shared" si="35"/>
        <v>0</v>
      </c>
      <c r="DS13" s="92">
        <f t="shared" si="36"/>
        <v>0</v>
      </c>
      <c r="DT13" s="92">
        <f t="shared" si="37"/>
        <v>0</v>
      </c>
      <c r="DU13" s="93">
        <f t="shared" si="38"/>
        <v>0</v>
      </c>
      <c r="DV13" s="273">
        <f t="shared" si="39"/>
        <v>0.11</v>
      </c>
      <c r="DW13" s="158" t="str">
        <f t="shared" si="40"/>
        <v>BUENO</v>
      </c>
      <c r="DX13" s="160"/>
      <c r="DY13" s="163">
        <f t="shared" si="41"/>
        <v>1066</v>
      </c>
      <c r="DZ13" s="164">
        <f t="shared" si="42"/>
        <v>1394</v>
      </c>
      <c r="EA13" s="257"/>
      <c r="EB13" s="258"/>
      <c r="EC13" s="257"/>
      <c r="ED13" s="258"/>
      <c r="EE13" s="257"/>
      <c r="EF13" s="258"/>
      <c r="EG13" s="257"/>
      <c r="EH13" s="258"/>
      <c r="EI13" s="257"/>
      <c r="EJ13" s="258"/>
      <c r="EK13" s="257"/>
      <c r="EL13" s="258"/>
      <c r="EM13" s="257"/>
      <c r="EN13" s="258"/>
      <c r="EO13" s="257"/>
      <c r="EP13" s="258"/>
      <c r="EQ13" s="257"/>
      <c r="ER13" s="258"/>
      <c r="ES13" s="257"/>
      <c r="ET13" s="258"/>
      <c r="EU13" s="257"/>
      <c r="EV13" s="258"/>
      <c r="EW13" s="257"/>
      <c r="EX13" s="258"/>
    </row>
    <row r="14" spans="1:154" ht="170.1" customHeight="1" thickTop="1" thickBot="1" x14ac:dyDescent="0.3">
      <c r="A14" s="44">
        <v>7</v>
      </c>
      <c r="B14" s="182" t="s">
        <v>27</v>
      </c>
      <c r="C14" s="182" t="s">
        <v>147</v>
      </c>
      <c r="D14" s="221">
        <f>E14+F14+G14+I14</f>
        <v>1987</v>
      </c>
      <c r="E14" s="222">
        <v>576</v>
      </c>
      <c r="F14" s="223">
        <v>847</v>
      </c>
      <c r="G14" s="224">
        <v>564</v>
      </c>
      <c r="H14" s="225">
        <v>692</v>
      </c>
      <c r="I14" s="226">
        <v>0</v>
      </c>
      <c r="J14" s="111">
        <v>368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208">
        <f t="shared" si="9"/>
        <v>368</v>
      </c>
      <c r="W14" s="111">
        <v>53</v>
      </c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208">
        <f t="shared" si="0"/>
        <v>53</v>
      </c>
      <c r="AJ14" s="35">
        <f t="shared" si="1"/>
        <v>944</v>
      </c>
      <c r="AK14" s="36">
        <f t="shared" si="2"/>
        <v>0</v>
      </c>
      <c r="AL14" s="37">
        <f t="shared" si="3"/>
        <v>900</v>
      </c>
      <c r="AM14" s="23">
        <v>376</v>
      </c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191">
        <f t="shared" si="10"/>
        <v>376</v>
      </c>
      <c r="AZ14" s="120">
        <v>1</v>
      </c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91">
        <f t="shared" si="4"/>
        <v>1</v>
      </c>
      <c r="BM14" s="120">
        <v>1</v>
      </c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1"/>
      <c r="BY14" s="195">
        <f t="shared" si="5"/>
        <v>1</v>
      </c>
      <c r="BZ14" s="120">
        <v>0</v>
      </c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200">
        <f t="shared" si="6"/>
        <v>0</v>
      </c>
      <c r="CM14" s="41">
        <f>AJ14-AY14-BY14</f>
        <v>567</v>
      </c>
      <c r="CN14" s="42">
        <f t="shared" si="7"/>
        <v>0</v>
      </c>
      <c r="CO14" s="43">
        <f t="shared" si="12"/>
        <v>899</v>
      </c>
      <c r="CP14" s="77"/>
      <c r="CQ14" s="253">
        <f t="shared" si="13"/>
        <v>376</v>
      </c>
      <c r="CR14" s="74"/>
      <c r="CS14" s="138">
        <v>1200</v>
      </c>
      <c r="CT14" s="91">
        <f t="shared" si="14"/>
        <v>0.31333333333333335</v>
      </c>
      <c r="CU14" s="92">
        <f t="shared" si="15"/>
        <v>0</v>
      </c>
      <c r="CV14" s="92">
        <f t="shared" si="16"/>
        <v>0</v>
      </c>
      <c r="CW14" s="92">
        <f t="shared" si="17"/>
        <v>0</v>
      </c>
      <c r="CX14" s="92">
        <f t="shared" si="18"/>
        <v>0</v>
      </c>
      <c r="CY14" s="92">
        <f t="shared" si="19"/>
        <v>0</v>
      </c>
      <c r="CZ14" s="92">
        <f t="shared" si="20"/>
        <v>0</v>
      </c>
      <c r="DA14" s="92">
        <f t="shared" si="21"/>
        <v>0</v>
      </c>
      <c r="DB14" s="92">
        <f t="shared" si="22"/>
        <v>0</v>
      </c>
      <c r="DC14" s="92">
        <f t="shared" si="23"/>
        <v>0</v>
      </c>
      <c r="DD14" s="92">
        <f t="shared" si="24"/>
        <v>0</v>
      </c>
      <c r="DE14" s="93">
        <f t="shared" si="25"/>
        <v>0</v>
      </c>
      <c r="DF14" s="273">
        <f t="shared" si="26"/>
        <v>0.31</v>
      </c>
      <c r="DG14" s="87" t="str">
        <f t="shared" si="43"/>
        <v>MUY BUENO</v>
      </c>
      <c r="DH14" s="70"/>
      <c r="DI14" s="145">
        <v>1200</v>
      </c>
      <c r="DJ14" s="103">
        <f t="shared" si="27"/>
        <v>0.31333333333333335</v>
      </c>
      <c r="DK14" s="92">
        <f t="shared" si="28"/>
        <v>0</v>
      </c>
      <c r="DL14" s="92">
        <f t="shared" si="29"/>
        <v>0</v>
      </c>
      <c r="DM14" s="92">
        <f t="shared" si="30"/>
        <v>0</v>
      </c>
      <c r="DN14" s="92">
        <f t="shared" si="31"/>
        <v>0</v>
      </c>
      <c r="DO14" s="92">
        <f t="shared" si="32"/>
        <v>0</v>
      </c>
      <c r="DP14" s="92">
        <f t="shared" si="33"/>
        <v>0</v>
      </c>
      <c r="DQ14" s="92">
        <f t="shared" si="34"/>
        <v>0</v>
      </c>
      <c r="DR14" s="92">
        <f t="shared" si="35"/>
        <v>0</v>
      </c>
      <c r="DS14" s="92">
        <f t="shared" si="36"/>
        <v>0</v>
      </c>
      <c r="DT14" s="92">
        <f t="shared" si="37"/>
        <v>0</v>
      </c>
      <c r="DU14" s="93">
        <f t="shared" si="38"/>
        <v>0</v>
      </c>
      <c r="DV14" s="273">
        <f t="shared" si="39"/>
        <v>0.31</v>
      </c>
      <c r="DW14" s="158" t="str">
        <f>IF(AND($DV$6&lt;=DV14,DV14&lt;$DV$8+9%),"BUENO",IF(DV14&gt;=$DV$8+9%,"MUY BUENO","BAJO"))</f>
        <v>MUY BUENO</v>
      </c>
      <c r="DX14" s="160"/>
      <c r="DY14" s="163">
        <f t="shared" si="41"/>
        <v>1560</v>
      </c>
      <c r="DZ14" s="164">
        <f t="shared" si="42"/>
        <v>2040</v>
      </c>
      <c r="EA14" s="257"/>
      <c r="EB14" s="258"/>
      <c r="EC14" s="257"/>
      <c r="ED14" s="258"/>
      <c r="EE14" s="257"/>
      <c r="EF14" s="258"/>
      <c r="EG14" s="257"/>
      <c r="EH14" s="258"/>
      <c r="EI14" s="257"/>
      <c r="EJ14" s="258"/>
      <c r="EK14" s="257"/>
      <c r="EL14" s="258"/>
      <c r="EM14" s="257"/>
      <c r="EN14" s="258"/>
      <c r="EO14" s="257"/>
      <c r="EP14" s="258"/>
      <c r="EQ14" s="257"/>
      <c r="ER14" s="258"/>
      <c r="ES14" s="257"/>
      <c r="ET14" s="258"/>
      <c r="EU14" s="257"/>
      <c r="EV14" s="258"/>
      <c r="EW14" s="257"/>
      <c r="EX14" s="258"/>
    </row>
    <row r="15" spans="1:154" s="8" customFormat="1" ht="170.1" customHeight="1" thickTop="1" thickBot="1" x14ac:dyDescent="0.3">
      <c r="A15" s="44">
        <v>8</v>
      </c>
      <c r="B15" s="182" t="s">
        <v>28</v>
      </c>
      <c r="C15" s="182" t="s">
        <v>148</v>
      </c>
      <c r="D15" s="221">
        <f t="shared" si="8"/>
        <v>1496</v>
      </c>
      <c r="E15" s="222">
        <v>351</v>
      </c>
      <c r="F15" s="227">
        <v>935</v>
      </c>
      <c r="G15" s="228">
        <v>210</v>
      </c>
      <c r="H15" s="229">
        <v>237</v>
      </c>
      <c r="I15" s="226">
        <v>0</v>
      </c>
      <c r="J15" s="111">
        <v>115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208">
        <f t="shared" si="9"/>
        <v>115</v>
      </c>
      <c r="W15" s="111">
        <v>44</v>
      </c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208">
        <f t="shared" si="0"/>
        <v>44</v>
      </c>
      <c r="AJ15" s="35">
        <f t="shared" si="1"/>
        <v>466</v>
      </c>
      <c r="AK15" s="36">
        <f t="shared" si="2"/>
        <v>0</v>
      </c>
      <c r="AL15" s="37">
        <f t="shared" si="3"/>
        <v>979</v>
      </c>
      <c r="AM15" s="23">
        <v>94</v>
      </c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191">
        <f t="shared" si="10"/>
        <v>94</v>
      </c>
      <c r="AZ15" s="121">
        <v>0</v>
      </c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91">
        <f t="shared" si="4"/>
        <v>0</v>
      </c>
      <c r="BM15" s="121">
        <v>1</v>
      </c>
      <c r="BN15" s="121"/>
      <c r="BO15" s="121"/>
      <c r="BP15" s="121"/>
      <c r="BQ15" s="121"/>
      <c r="BR15" s="121"/>
      <c r="BS15" s="120"/>
      <c r="BT15" s="120"/>
      <c r="BU15" s="120"/>
      <c r="BV15" s="120"/>
      <c r="BW15" s="120"/>
      <c r="BX15" s="121"/>
      <c r="BY15" s="195">
        <f>SUM(BM15:BX15)</f>
        <v>1</v>
      </c>
      <c r="BZ15" s="120">
        <v>68</v>
      </c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200">
        <f t="shared" si="6"/>
        <v>68</v>
      </c>
      <c r="CM15" s="41">
        <f t="shared" si="11"/>
        <v>371</v>
      </c>
      <c r="CN15" s="42">
        <f t="shared" si="7"/>
        <v>0</v>
      </c>
      <c r="CO15" s="43">
        <f t="shared" si="12"/>
        <v>911</v>
      </c>
      <c r="CP15" s="77"/>
      <c r="CQ15" s="253">
        <f t="shared" si="13"/>
        <v>94</v>
      </c>
      <c r="CR15" s="74"/>
      <c r="CS15" s="138">
        <v>1200</v>
      </c>
      <c r="CT15" s="91">
        <f t="shared" si="14"/>
        <v>7.8333333333333338E-2</v>
      </c>
      <c r="CU15" s="92">
        <f t="shared" si="15"/>
        <v>0</v>
      </c>
      <c r="CV15" s="92">
        <f t="shared" si="16"/>
        <v>0</v>
      </c>
      <c r="CW15" s="92">
        <f t="shared" si="17"/>
        <v>0</v>
      </c>
      <c r="CX15" s="92">
        <f t="shared" si="18"/>
        <v>0</v>
      </c>
      <c r="CY15" s="92">
        <f t="shared" si="19"/>
        <v>0</v>
      </c>
      <c r="CZ15" s="92">
        <f t="shared" si="20"/>
        <v>0</v>
      </c>
      <c r="DA15" s="92">
        <f t="shared" si="21"/>
        <v>0</v>
      </c>
      <c r="DB15" s="92">
        <f t="shared" si="22"/>
        <v>0</v>
      </c>
      <c r="DC15" s="92">
        <f t="shared" si="23"/>
        <v>0</v>
      </c>
      <c r="DD15" s="92">
        <f t="shared" si="24"/>
        <v>0</v>
      </c>
      <c r="DE15" s="93">
        <f t="shared" si="25"/>
        <v>0</v>
      </c>
      <c r="DF15" s="273">
        <f t="shared" si="26"/>
        <v>0.08</v>
      </c>
      <c r="DG15" s="87" t="str">
        <f t="shared" si="43"/>
        <v>BAJO</v>
      </c>
      <c r="DH15" s="70"/>
      <c r="DI15" s="146">
        <v>1087</v>
      </c>
      <c r="DJ15" s="103">
        <f t="shared" si="27"/>
        <v>8.6476540938362462E-2</v>
      </c>
      <c r="DK15" s="92">
        <f t="shared" si="28"/>
        <v>0</v>
      </c>
      <c r="DL15" s="92">
        <f t="shared" si="29"/>
        <v>0</v>
      </c>
      <c r="DM15" s="92">
        <f t="shared" si="30"/>
        <v>0</v>
      </c>
      <c r="DN15" s="92">
        <f t="shared" si="31"/>
        <v>0</v>
      </c>
      <c r="DO15" s="92">
        <f t="shared" si="32"/>
        <v>0</v>
      </c>
      <c r="DP15" s="92">
        <f t="shared" si="33"/>
        <v>0</v>
      </c>
      <c r="DQ15" s="92">
        <f t="shared" si="34"/>
        <v>0</v>
      </c>
      <c r="DR15" s="92">
        <f t="shared" si="35"/>
        <v>0</v>
      </c>
      <c r="DS15" s="92">
        <f t="shared" si="36"/>
        <v>0</v>
      </c>
      <c r="DT15" s="92">
        <f t="shared" si="37"/>
        <v>0</v>
      </c>
      <c r="DU15" s="93">
        <f t="shared" si="38"/>
        <v>0</v>
      </c>
      <c r="DV15" s="273">
        <f t="shared" si="39"/>
        <v>0.09</v>
      </c>
      <c r="DW15" s="158" t="str">
        <f t="shared" si="40"/>
        <v>BUENO</v>
      </c>
      <c r="DX15" s="160"/>
      <c r="DY15" s="163">
        <f t="shared" si="41"/>
        <v>1560</v>
      </c>
      <c r="DZ15" s="164">
        <f t="shared" si="42"/>
        <v>2040</v>
      </c>
      <c r="EA15" s="260"/>
      <c r="EB15" s="261"/>
      <c r="EC15" s="260"/>
      <c r="ED15" s="261"/>
      <c r="EE15" s="260"/>
      <c r="EF15" s="261"/>
      <c r="EG15" s="260"/>
      <c r="EH15" s="261"/>
      <c r="EI15" s="260"/>
      <c r="EJ15" s="261"/>
      <c r="EK15" s="260"/>
      <c r="EL15" s="261"/>
      <c r="EM15" s="260"/>
      <c r="EN15" s="261"/>
      <c r="EO15" s="260"/>
      <c r="EP15" s="261"/>
      <c r="EQ15" s="260"/>
      <c r="ER15" s="261"/>
      <c r="ES15" s="260"/>
      <c r="ET15" s="261"/>
      <c r="EU15" s="260"/>
      <c r="EV15" s="261"/>
      <c r="EW15" s="260"/>
      <c r="EX15" s="261"/>
    </row>
    <row r="16" spans="1:154" ht="170.1" customHeight="1" thickTop="1" thickBot="1" x14ac:dyDescent="0.3">
      <c r="A16" s="44">
        <v>9</v>
      </c>
      <c r="B16" s="182" t="s">
        <v>29</v>
      </c>
      <c r="C16" s="182" t="s">
        <v>243</v>
      </c>
      <c r="D16" s="221">
        <f t="shared" si="8"/>
        <v>1268</v>
      </c>
      <c r="E16" s="222">
        <v>251</v>
      </c>
      <c r="F16" s="223">
        <v>961</v>
      </c>
      <c r="G16" s="224">
        <v>56</v>
      </c>
      <c r="H16" s="225">
        <v>81</v>
      </c>
      <c r="I16" s="226">
        <v>0</v>
      </c>
      <c r="J16" s="111">
        <v>115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208">
        <f t="shared" si="9"/>
        <v>115</v>
      </c>
      <c r="W16" s="111">
        <v>124</v>
      </c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208">
        <f t="shared" si="0"/>
        <v>124</v>
      </c>
      <c r="AJ16" s="35">
        <f t="shared" si="1"/>
        <v>366</v>
      </c>
      <c r="AK16" s="36">
        <f t="shared" si="2"/>
        <v>0</v>
      </c>
      <c r="AL16" s="37">
        <f t="shared" si="3"/>
        <v>1085</v>
      </c>
      <c r="AM16" s="23">
        <v>94</v>
      </c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191">
        <f t="shared" si="10"/>
        <v>94</v>
      </c>
      <c r="AZ16" s="120">
        <v>35</v>
      </c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91">
        <f t="shared" si="4"/>
        <v>35</v>
      </c>
      <c r="BM16" s="120">
        <v>12</v>
      </c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1"/>
      <c r="BY16" s="195">
        <f t="shared" ref="BY16:BY47" si="44">SUM(BM16:BX16)</f>
        <v>12</v>
      </c>
      <c r="BZ16" s="120">
        <v>132</v>
      </c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200">
        <f t="shared" si="6"/>
        <v>132</v>
      </c>
      <c r="CM16" s="41">
        <f t="shared" si="11"/>
        <v>260</v>
      </c>
      <c r="CN16" s="42">
        <f t="shared" si="7"/>
        <v>0</v>
      </c>
      <c r="CO16" s="43">
        <f t="shared" si="12"/>
        <v>918</v>
      </c>
      <c r="CP16" s="77"/>
      <c r="CQ16" s="253">
        <f t="shared" si="13"/>
        <v>94</v>
      </c>
      <c r="CR16" s="74"/>
      <c r="CS16" s="138">
        <v>1200</v>
      </c>
      <c r="CT16" s="91">
        <f t="shared" si="14"/>
        <v>7.8333333333333338E-2</v>
      </c>
      <c r="CU16" s="92">
        <f t="shared" si="15"/>
        <v>0</v>
      </c>
      <c r="CV16" s="92">
        <f t="shared" si="16"/>
        <v>0</v>
      </c>
      <c r="CW16" s="92">
        <f t="shared" si="17"/>
        <v>0</v>
      </c>
      <c r="CX16" s="92">
        <f t="shared" si="18"/>
        <v>0</v>
      </c>
      <c r="CY16" s="92">
        <f t="shared" si="19"/>
        <v>0</v>
      </c>
      <c r="CZ16" s="92">
        <f t="shared" si="20"/>
        <v>0</v>
      </c>
      <c r="DA16" s="92">
        <f t="shared" si="21"/>
        <v>0</v>
      </c>
      <c r="DB16" s="92">
        <f t="shared" si="22"/>
        <v>0</v>
      </c>
      <c r="DC16" s="92">
        <f t="shared" si="23"/>
        <v>0</v>
      </c>
      <c r="DD16" s="92">
        <f t="shared" si="24"/>
        <v>0</v>
      </c>
      <c r="DE16" s="93">
        <f t="shared" si="25"/>
        <v>0</v>
      </c>
      <c r="DF16" s="273">
        <f t="shared" si="26"/>
        <v>0.08</v>
      </c>
      <c r="DG16" s="87" t="str">
        <f t="shared" si="43"/>
        <v>BAJO</v>
      </c>
      <c r="DH16" s="70"/>
      <c r="DI16" s="146">
        <v>940</v>
      </c>
      <c r="DJ16" s="103">
        <f t="shared" si="27"/>
        <v>0.1</v>
      </c>
      <c r="DK16" s="92">
        <f t="shared" si="28"/>
        <v>0</v>
      </c>
      <c r="DL16" s="92">
        <f t="shared" si="29"/>
        <v>0</v>
      </c>
      <c r="DM16" s="92">
        <f t="shared" si="30"/>
        <v>0</v>
      </c>
      <c r="DN16" s="92">
        <f t="shared" si="31"/>
        <v>0</v>
      </c>
      <c r="DO16" s="92">
        <f t="shared" si="32"/>
        <v>0</v>
      </c>
      <c r="DP16" s="92">
        <f t="shared" si="33"/>
        <v>0</v>
      </c>
      <c r="DQ16" s="92">
        <f t="shared" si="34"/>
        <v>0</v>
      </c>
      <c r="DR16" s="92">
        <f t="shared" si="35"/>
        <v>0</v>
      </c>
      <c r="DS16" s="92">
        <f t="shared" si="36"/>
        <v>0</v>
      </c>
      <c r="DT16" s="92">
        <f t="shared" si="37"/>
        <v>0</v>
      </c>
      <c r="DU16" s="93">
        <f t="shared" si="38"/>
        <v>0</v>
      </c>
      <c r="DV16" s="273">
        <f t="shared" si="39"/>
        <v>0.1</v>
      </c>
      <c r="DW16" s="158" t="str">
        <f t="shared" si="40"/>
        <v>BUENO</v>
      </c>
      <c r="DX16" s="160"/>
      <c r="DY16" s="163">
        <f t="shared" si="41"/>
        <v>1560</v>
      </c>
      <c r="DZ16" s="164">
        <f t="shared" si="42"/>
        <v>2040</v>
      </c>
      <c r="EA16" s="257"/>
      <c r="EB16" s="258"/>
      <c r="EC16" s="257"/>
      <c r="ED16" s="258"/>
      <c r="EE16" s="257"/>
      <c r="EF16" s="258"/>
      <c r="EG16" s="257"/>
      <c r="EH16" s="258"/>
      <c r="EI16" s="257"/>
      <c r="EJ16" s="258"/>
      <c r="EK16" s="257"/>
      <c r="EL16" s="258"/>
      <c r="EM16" s="257"/>
      <c r="EN16" s="258"/>
      <c r="EO16" s="257"/>
      <c r="EP16" s="258"/>
      <c r="EQ16" s="257"/>
      <c r="ER16" s="258"/>
      <c r="ES16" s="257"/>
      <c r="ET16" s="258"/>
      <c r="EU16" s="257"/>
      <c r="EV16" s="258"/>
      <c r="EW16" s="257"/>
      <c r="EX16" s="258"/>
    </row>
    <row r="17" spans="1:154 2416:2417" ht="170.1" customHeight="1" thickTop="1" thickBot="1" x14ac:dyDescent="0.3">
      <c r="A17" s="44">
        <v>10</v>
      </c>
      <c r="B17" s="182" t="s">
        <v>30</v>
      </c>
      <c r="C17" s="182" t="s">
        <v>149</v>
      </c>
      <c r="D17" s="221">
        <f t="shared" si="8"/>
        <v>1409</v>
      </c>
      <c r="E17" s="222">
        <v>132</v>
      </c>
      <c r="F17" s="230">
        <v>1199</v>
      </c>
      <c r="G17" s="225">
        <v>78</v>
      </c>
      <c r="H17" s="225">
        <v>8</v>
      </c>
      <c r="I17" s="226">
        <v>0</v>
      </c>
      <c r="J17" s="111">
        <v>53</v>
      </c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208">
        <f t="shared" si="9"/>
        <v>53</v>
      </c>
      <c r="W17" s="111">
        <v>41</v>
      </c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208">
        <f t="shared" si="0"/>
        <v>41</v>
      </c>
      <c r="AJ17" s="35">
        <f t="shared" si="1"/>
        <v>185</v>
      </c>
      <c r="AK17" s="36">
        <f t="shared" si="2"/>
        <v>0</v>
      </c>
      <c r="AL17" s="37">
        <f t="shared" si="3"/>
        <v>1240</v>
      </c>
      <c r="AM17" s="23">
        <v>51</v>
      </c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191">
        <f t="shared" si="10"/>
        <v>51</v>
      </c>
      <c r="AZ17" s="120">
        <v>8</v>
      </c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91">
        <f t="shared" si="4"/>
        <v>8</v>
      </c>
      <c r="BM17" s="120">
        <v>0</v>
      </c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1"/>
      <c r="BY17" s="195">
        <f t="shared" si="44"/>
        <v>0</v>
      </c>
      <c r="BZ17" s="120">
        <v>0</v>
      </c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200">
        <f t="shared" si="6"/>
        <v>0</v>
      </c>
      <c r="CM17" s="41">
        <f t="shared" si="11"/>
        <v>134</v>
      </c>
      <c r="CN17" s="42">
        <f t="shared" si="7"/>
        <v>0</v>
      </c>
      <c r="CO17" s="43">
        <f t="shared" si="12"/>
        <v>1232</v>
      </c>
      <c r="CP17" s="77"/>
      <c r="CQ17" s="253">
        <f t="shared" si="13"/>
        <v>51</v>
      </c>
      <c r="CR17" s="74"/>
      <c r="CS17" s="138">
        <v>1200</v>
      </c>
      <c r="CT17" s="91">
        <f t="shared" si="14"/>
        <v>4.2500000000000003E-2</v>
      </c>
      <c r="CU17" s="92">
        <f t="shared" si="15"/>
        <v>0</v>
      </c>
      <c r="CV17" s="92">
        <f t="shared" si="16"/>
        <v>0</v>
      </c>
      <c r="CW17" s="92">
        <f t="shared" si="17"/>
        <v>0</v>
      </c>
      <c r="CX17" s="92">
        <f t="shared" si="18"/>
        <v>0</v>
      </c>
      <c r="CY17" s="92">
        <f t="shared" si="19"/>
        <v>0</v>
      </c>
      <c r="CZ17" s="92">
        <f t="shared" si="20"/>
        <v>0</v>
      </c>
      <c r="DA17" s="92">
        <f t="shared" si="21"/>
        <v>0</v>
      </c>
      <c r="DB17" s="92">
        <f t="shared" si="22"/>
        <v>0</v>
      </c>
      <c r="DC17" s="92">
        <f t="shared" si="23"/>
        <v>0</v>
      </c>
      <c r="DD17" s="92">
        <f t="shared" si="24"/>
        <v>0</v>
      </c>
      <c r="DE17" s="93">
        <f t="shared" si="25"/>
        <v>0</v>
      </c>
      <c r="DF17" s="273">
        <f t="shared" si="26"/>
        <v>0.04</v>
      </c>
      <c r="DG17" s="87" t="str">
        <f t="shared" si="43"/>
        <v>BAJO</v>
      </c>
      <c r="DH17" s="70"/>
      <c r="DI17" s="146">
        <v>769</v>
      </c>
      <c r="DJ17" s="103">
        <f t="shared" si="27"/>
        <v>6.6319895968790635E-2</v>
      </c>
      <c r="DK17" s="92">
        <f t="shared" si="28"/>
        <v>0</v>
      </c>
      <c r="DL17" s="92">
        <f t="shared" si="29"/>
        <v>0</v>
      </c>
      <c r="DM17" s="92">
        <f t="shared" si="30"/>
        <v>0</v>
      </c>
      <c r="DN17" s="92">
        <f t="shared" si="31"/>
        <v>0</v>
      </c>
      <c r="DO17" s="92">
        <f t="shared" si="32"/>
        <v>0</v>
      </c>
      <c r="DP17" s="92">
        <f t="shared" si="33"/>
        <v>0</v>
      </c>
      <c r="DQ17" s="92">
        <f t="shared" si="34"/>
        <v>0</v>
      </c>
      <c r="DR17" s="92">
        <f t="shared" si="35"/>
        <v>0</v>
      </c>
      <c r="DS17" s="92">
        <f t="shared" si="36"/>
        <v>0</v>
      </c>
      <c r="DT17" s="92">
        <f t="shared" si="37"/>
        <v>0</v>
      </c>
      <c r="DU17" s="93">
        <f t="shared" si="38"/>
        <v>0</v>
      </c>
      <c r="DV17" s="273">
        <f t="shared" si="39"/>
        <v>7.0000000000000007E-2</v>
      </c>
      <c r="DW17" s="158" t="str">
        <f t="shared" si="40"/>
        <v>BAJO</v>
      </c>
      <c r="DX17" s="160"/>
      <c r="DY17" s="163">
        <f t="shared" si="41"/>
        <v>1560</v>
      </c>
      <c r="DZ17" s="164">
        <f t="shared" si="42"/>
        <v>2040</v>
      </c>
      <c r="EA17" s="257"/>
      <c r="EB17" s="258"/>
      <c r="EC17" s="257"/>
      <c r="ED17" s="258"/>
      <c r="EE17" s="257"/>
      <c r="EF17" s="258"/>
      <c r="EG17" s="257"/>
      <c r="EH17" s="258"/>
      <c r="EI17" s="257"/>
      <c r="EJ17" s="258"/>
      <c r="EK17" s="257"/>
      <c r="EL17" s="258"/>
      <c r="EM17" s="257"/>
      <c r="EN17" s="258"/>
      <c r="EO17" s="257"/>
      <c r="EP17" s="258"/>
      <c r="EQ17" s="257"/>
      <c r="ER17" s="258"/>
      <c r="ES17" s="257"/>
      <c r="ET17" s="258"/>
      <c r="EU17" s="257"/>
      <c r="EV17" s="258"/>
      <c r="EW17" s="257"/>
      <c r="EX17" s="258"/>
    </row>
    <row r="18" spans="1:154 2416:2417" ht="170.1" customHeight="1" thickTop="1" thickBot="1" x14ac:dyDescent="0.3">
      <c r="A18" s="44">
        <v>11</v>
      </c>
      <c r="B18" s="182" t="s">
        <v>31</v>
      </c>
      <c r="C18" s="182" t="s">
        <v>150</v>
      </c>
      <c r="D18" s="221">
        <f t="shared" si="8"/>
        <v>1783</v>
      </c>
      <c r="E18" s="222">
        <v>148</v>
      </c>
      <c r="F18" s="223">
        <v>1345</v>
      </c>
      <c r="G18" s="224">
        <v>290</v>
      </c>
      <c r="H18" s="225">
        <v>23</v>
      </c>
      <c r="I18" s="226">
        <v>0</v>
      </c>
      <c r="J18" s="111">
        <v>41</v>
      </c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208">
        <f t="shared" si="9"/>
        <v>41</v>
      </c>
      <c r="W18" s="111">
        <v>116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208">
        <f t="shared" si="0"/>
        <v>116</v>
      </c>
      <c r="AJ18" s="35">
        <f t="shared" si="1"/>
        <v>189</v>
      </c>
      <c r="AK18" s="36">
        <f t="shared" si="2"/>
        <v>0</v>
      </c>
      <c r="AL18" s="37">
        <f t="shared" si="3"/>
        <v>1461</v>
      </c>
      <c r="AM18" s="23">
        <v>53</v>
      </c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191">
        <f t="shared" si="10"/>
        <v>53</v>
      </c>
      <c r="AZ18" s="120">
        <v>35</v>
      </c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91">
        <f t="shared" si="4"/>
        <v>35</v>
      </c>
      <c r="BM18" s="120">
        <v>4</v>
      </c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1"/>
      <c r="BY18" s="195">
        <f t="shared" si="44"/>
        <v>4</v>
      </c>
      <c r="BZ18" s="120">
        <v>27</v>
      </c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200">
        <f t="shared" si="6"/>
        <v>27</v>
      </c>
      <c r="CM18" s="41">
        <f t="shared" si="11"/>
        <v>132</v>
      </c>
      <c r="CN18" s="42">
        <f t="shared" si="7"/>
        <v>0</v>
      </c>
      <c r="CO18" s="43">
        <f t="shared" si="12"/>
        <v>1399</v>
      </c>
      <c r="CP18" s="77"/>
      <c r="CQ18" s="253">
        <f t="shared" si="13"/>
        <v>53</v>
      </c>
      <c r="CR18" s="74"/>
      <c r="CS18" s="138">
        <v>1200</v>
      </c>
      <c r="CT18" s="91">
        <f t="shared" si="14"/>
        <v>4.4166666666666667E-2</v>
      </c>
      <c r="CU18" s="92">
        <f t="shared" si="15"/>
        <v>0</v>
      </c>
      <c r="CV18" s="92">
        <f t="shared" si="16"/>
        <v>0</v>
      </c>
      <c r="CW18" s="92">
        <f t="shared" si="17"/>
        <v>0</v>
      </c>
      <c r="CX18" s="92">
        <f t="shared" si="18"/>
        <v>0</v>
      </c>
      <c r="CY18" s="92">
        <f t="shared" si="19"/>
        <v>0</v>
      </c>
      <c r="CZ18" s="92">
        <f t="shared" si="20"/>
        <v>0</v>
      </c>
      <c r="DA18" s="92">
        <f t="shared" si="21"/>
        <v>0</v>
      </c>
      <c r="DB18" s="92">
        <f t="shared" si="22"/>
        <v>0</v>
      </c>
      <c r="DC18" s="92">
        <f t="shared" si="23"/>
        <v>0</v>
      </c>
      <c r="DD18" s="92">
        <f t="shared" si="24"/>
        <v>0</v>
      </c>
      <c r="DE18" s="93">
        <f t="shared" si="25"/>
        <v>0</v>
      </c>
      <c r="DF18" s="79">
        <f t="shared" si="26"/>
        <v>0.04</v>
      </c>
      <c r="DG18" s="87" t="str">
        <f t="shared" si="43"/>
        <v>BAJO</v>
      </c>
      <c r="DH18" s="70"/>
      <c r="DI18" s="146">
        <v>676</v>
      </c>
      <c r="DJ18" s="103">
        <f t="shared" si="27"/>
        <v>7.8402366863905323E-2</v>
      </c>
      <c r="DK18" s="92">
        <f t="shared" si="28"/>
        <v>0</v>
      </c>
      <c r="DL18" s="92">
        <f t="shared" si="29"/>
        <v>0</v>
      </c>
      <c r="DM18" s="92">
        <f t="shared" si="30"/>
        <v>0</v>
      </c>
      <c r="DN18" s="92">
        <f t="shared" si="31"/>
        <v>0</v>
      </c>
      <c r="DO18" s="92">
        <f t="shared" si="32"/>
        <v>0</v>
      </c>
      <c r="DP18" s="92">
        <f t="shared" si="33"/>
        <v>0</v>
      </c>
      <c r="DQ18" s="92">
        <f t="shared" si="34"/>
        <v>0</v>
      </c>
      <c r="DR18" s="92">
        <f t="shared" si="35"/>
        <v>0</v>
      </c>
      <c r="DS18" s="92">
        <f t="shared" si="36"/>
        <v>0</v>
      </c>
      <c r="DT18" s="92">
        <f t="shared" si="37"/>
        <v>0</v>
      </c>
      <c r="DU18" s="93">
        <f t="shared" si="38"/>
        <v>0</v>
      </c>
      <c r="DV18" s="79">
        <f t="shared" si="39"/>
        <v>0.08</v>
      </c>
      <c r="DW18" s="158" t="str">
        <f t="shared" si="40"/>
        <v>BAJO</v>
      </c>
      <c r="DX18" s="160"/>
      <c r="DY18" s="163">
        <f t="shared" si="41"/>
        <v>1560</v>
      </c>
      <c r="DZ18" s="164">
        <f t="shared" si="42"/>
        <v>2040</v>
      </c>
      <c r="EA18" s="257"/>
      <c r="EB18" s="258"/>
      <c r="EC18" s="257"/>
      <c r="ED18" s="258"/>
      <c r="EE18" s="257"/>
      <c r="EF18" s="258"/>
      <c r="EG18" s="257"/>
      <c r="EH18" s="258"/>
      <c r="EI18" s="257"/>
      <c r="EJ18" s="258"/>
      <c r="EK18" s="257"/>
      <c r="EL18" s="258"/>
      <c r="EM18" s="257"/>
      <c r="EN18" s="258"/>
      <c r="EO18" s="257"/>
      <c r="EP18" s="258"/>
      <c r="EQ18" s="257"/>
      <c r="ER18" s="258"/>
      <c r="ES18" s="257"/>
      <c r="ET18" s="258"/>
      <c r="EU18" s="257"/>
      <c r="EV18" s="258"/>
      <c r="EW18" s="257"/>
      <c r="EX18" s="258"/>
    </row>
    <row r="19" spans="1:154 2416:2417" ht="170.1" customHeight="1" thickTop="1" thickBot="1" x14ac:dyDescent="0.3">
      <c r="A19" s="44">
        <v>12</v>
      </c>
      <c r="B19" s="182" t="s">
        <v>32</v>
      </c>
      <c r="C19" s="182" t="s">
        <v>151</v>
      </c>
      <c r="D19" s="221">
        <f t="shared" si="8"/>
        <v>2936</v>
      </c>
      <c r="E19" s="222">
        <v>482</v>
      </c>
      <c r="F19" s="223">
        <v>1244</v>
      </c>
      <c r="G19" s="224">
        <v>1210</v>
      </c>
      <c r="H19" s="225">
        <v>241</v>
      </c>
      <c r="I19" s="226">
        <v>0</v>
      </c>
      <c r="J19" s="111">
        <v>17</v>
      </c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208">
        <f t="shared" si="9"/>
        <v>17</v>
      </c>
      <c r="W19" s="111">
        <v>7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208">
        <f t="shared" si="0"/>
        <v>7</v>
      </c>
      <c r="AJ19" s="35">
        <f t="shared" si="1"/>
        <v>499</v>
      </c>
      <c r="AK19" s="36">
        <f t="shared" si="2"/>
        <v>0</v>
      </c>
      <c r="AL19" s="37">
        <f t="shared" si="3"/>
        <v>1251</v>
      </c>
      <c r="AM19" s="23">
        <v>74</v>
      </c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191">
        <f t="shared" si="10"/>
        <v>74</v>
      </c>
      <c r="AZ19" s="120">
        <v>0</v>
      </c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91">
        <f t="shared" si="4"/>
        <v>0</v>
      </c>
      <c r="BM19" s="120">
        <v>0</v>
      </c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1"/>
      <c r="BY19" s="195">
        <f t="shared" si="44"/>
        <v>0</v>
      </c>
      <c r="BZ19" s="120">
        <v>0</v>
      </c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200">
        <f t="shared" si="6"/>
        <v>0</v>
      </c>
      <c r="CM19" s="41">
        <f t="shared" si="11"/>
        <v>425</v>
      </c>
      <c r="CN19" s="42">
        <f t="shared" si="7"/>
        <v>0</v>
      </c>
      <c r="CO19" s="43">
        <f t="shared" si="12"/>
        <v>1251</v>
      </c>
      <c r="CP19" s="77"/>
      <c r="CQ19" s="253">
        <f t="shared" si="13"/>
        <v>74</v>
      </c>
      <c r="CR19" s="74"/>
      <c r="CS19" s="138">
        <v>1200</v>
      </c>
      <c r="CT19" s="91">
        <f t="shared" si="14"/>
        <v>6.1666666666666668E-2</v>
      </c>
      <c r="CU19" s="92">
        <f t="shared" si="15"/>
        <v>0</v>
      </c>
      <c r="CV19" s="92">
        <f t="shared" si="16"/>
        <v>0</v>
      </c>
      <c r="CW19" s="92">
        <f t="shared" si="17"/>
        <v>0</v>
      </c>
      <c r="CX19" s="92">
        <f t="shared" si="18"/>
        <v>0</v>
      </c>
      <c r="CY19" s="92">
        <f t="shared" si="19"/>
        <v>0</v>
      </c>
      <c r="CZ19" s="92">
        <f t="shared" si="20"/>
        <v>0</v>
      </c>
      <c r="DA19" s="92">
        <f t="shared" si="21"/>
        <v>0</v>
      </c>
      <c r="DB19" s="92">
        <f t="shared" si="22"/>
        <v>0</v>
      </c>
      <c r="DC19" s="92">
        <f t="shared" si="23"/>
        <v>0</v>
      </c>
      <c r="DD19" s="92">
        <f t="shared" si="24"/>
        <v>0</v>
      </c>
      <c r="DE19" s="93">
        <f t="shared" si="25"/>
        <v>0</v>
      </c>
      <c r="DF19" s="79">
        <f t="shared" si="26"/>
        <v>0.06</v>
      </c>
      <c r="DG19" s="87" t="str">
        <f t="shared" si="43"/>
        <v>BAJO</v>
      </c>
      <c r="DH19" s="70"/>
      <c r="DI19" s="146">
        <v>1130</v>
      </c>
      <c r="DJ19" s="103">
        <f t="shared" si="27"/>
        <v>6.5486725663716813E-2</v>
      </c>
      <c r="DK19" s="92">
        <f t="shared" si="28"/>
        <v>0</v>
      </c>
      <c r="DL19" s="92">
        <f t="shared" si="29"/>
        <v>0</v>
      </c>
      <c r="DM19" s="92">
        <f t="shared" si="30"/>
        <v>0</v>
      </c>
      <c r="DN19" s="92">
        <f t="shared" si="31"/>
        <v>0</v>
      </c>
      <c r="DO19" s="92">
        <f t="shared" si="32"/>
        <v>0</v>
      </c>
      <c r="DP19" s="92">
        <f t="shared" si="33"/>
        <v>0</v>
      </c>
      <c r="DQ19" s="92">
        <f t="shared" si="34"/>
        <v>0</v>
      </c>
      <c r="DR19" s="92">
        <f t="shared" si="35"/>
        <v>0</v>
      </c>
      <c r="DS19" s="92">
        <f t="shared" si="36"/>
        <v>0</v>
      </c>
      <c r="DT19" s="92">
        <f t="shared" si="37"/>
        <v>0</v>
      </c>
      <c r="DU19" s="93">
        <f t="shared" si="38"/>
        <v>0</v>
      </c>
      <c r="DV19" s="79">
        <f t="shared" si="39"/>
        <v>7.0000000000000007E-2</v>
      </c>
      <c r="DW19" s="158" t="str">
        <f t="shared" si="40"/>
        <v>BAJO</v>
      </c>
      <c r="DX19" s="160"/>
      <c r="DY19" s="163">
        <f t="shared" si="41"/>
        <v>1560</v>
      </c>
      <c r="DZ19" s="164">
        <f t="shared" si="42"/>
        <v>2040</v>
      </c>
      <c r="EA19" s="257"/>
      <c r="EB19" s="258"/>
      <c r="EC19" s="257"/>
      <c r="ED19" s="258"/>
      <c r="EE19" s="257"/>
      <c r="EF19" s="258"/>
      <c r="EG19" s="257"/>
      <c r="EH19" s="258"/>
      <c r="EI19" s="257"/>
      <c r="EJ19" s="258"/>
      <c r="EK19" s="257"/>
      <c r="EL19" s="258"/>
      <c r="EM19" s="257"/>
      <c r="EN19" s="258"/>
      <c r="EO19" s="257"/>
      <c r="EP19" s="258"/>
      <c r="EQ19" s="257"/>
      <c r="ER19" s="258"/>
      <c r="ES19" s="257"/>
      <c r="ET19" s="258"/>
      <c r="EU19" s="257"/>
      <c r="EV19" s="258"/>
      <c r="EW19" s="257"/>
      <c r="EX19" s="258"/>
    </row>
    <row r="20" spans="1:154 2416:2417" s="8" customFormat="1" ht="170.1" customHeight="1" thickTop="1" thickBot="1" x14ac:dyDescent="0.3">
      <c r="A20" s="44">
        <v>13</v>
      </c>
      <c r="B20" s="182" t="s">
        <v>116</v>
      </c>
      <c r="C20" s="182" t="s">
        <v>152</v>
      </c>
      <c r="D20" s="221">
        <f t="shared" si="8"/>
        <v>703</v>
      </c>
      <c r="E20" s="222">
        <v>232</v>
      </c>
      <c r="F20" s="227">
        <v>351</v>
      </c>
      <c r="G20" s="228">
        <v>120</v>
      </c>
      <c r="H20" s="229">
        <v>282</v>
      </c>
      <c r="I20" s="226">
        <v>0</v>
      </c>
      <c r="J20" s="111">
        <v>22</v>
      </c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208">
        <f t="shared" si="9"/>
        <v>22</v>
      </c>
      <c r="W20" s="111">
        <v>109</v>
      </c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208">
        <f t="shared" si="0"/>
        <v>109</v>
      </c>
      <c r="AJ20" s="35">
        <f t="shared" si="1"/>
        <v>254</v>
      </c>
      <c r="AK20" s="36">
        <f t="shared" si="2"/>
        <v>0</v>
      </c>
      <c r="AL20" s="37">
        <f t="shared" si="3"/>
        <v>460</v>
      </c>
      <c r="AM20" s="24">
        <v>20</v>
      </c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191">
        <f t="shared" si="10"/>
        <v>20</v>
      </c>
      <c r="AZ20" s="121">
        <v>0</v>
      </c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91">
        <f t="shared" si="4"/>
        <v>0</v>
      </c>
      <c r="BM20" s="121">
        <v>0</v>
      </c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95">
        <f>SUM(BM20:BX20)</f>
        <v>0</v>
      </c>
      <c r="BZ20" s="121">
        <v>114</v>
      </c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200">
        <f t="shared" ref="CL20:CL25" si="45">SUM(BZ20:CK20)</f>
        <v>114</v>
      </c>
      <c r="CM20" s="41">
        <f>AJ20-AY20-BY20</f>
        <v>234</v>
      </c>
      <c r="CN20" s="42">
        <f t="shared" si="7"/>
        <v>0</v>
      </c>
      <c r="CO20" s="43">
        <f t="shared" si="12"/>
        <v>346</v>
      </c>
      <c r="CP20" s="77"/>
      <c r="CQ20" s="253">
        <f t="shared" si="13"/>
        <v>20</v>
      </c>
      <c r="CR20" s="74"/>
      <c r="CS20" s="138">
        <v>1200</v>
      </c>
      <c r="CT20" s="91">
        <f t="shared" si="14"/>
        <v>1.6666666666666666E-2</v>
      </c>
      <c r="CU20" s="92">
        <f t="shared" si="15"/>
        <v>0</v>
      </c>
      <c r="CV20" s="92">
        <f t="shared" si="16"/>
        <v>0</v>
      </c>
      <c r="CW20" s="92">
        <f t="shared" si="17"/>
        <v>0</v>
      </c>
      <c r="CX20" s="92">
        <f t="shared" si="18"/>
        <v>0</v>
      </c>
      <c r="CY20" s="92">
        <f t="shared" si="19"/>
        <v>0</v>
      </c>
      <c r="CZ20" s="92">
        <f t="shared" si="20"/>
        <v>0</v>
      </c>
      <c r="DA20" s="92">
        <f t="shared" si="21"/>
        <v>0</v>
      </c>
      <c r="DB20" s="92">
        <f t="shared" si="22"/>
        <v>0</v>
      </c>
      <c r="DC20" s="92">
        <f t="shared" si="23"/>
        <v>0</v>
      </c>
      <c r="DD20" s="92">
        <f t="shared" si="24"/>
        <v>0</v>
      </c>
      <c r="DE20" s="93">
        <f t="shared" si="25"/>
        <v>0</v>
      </c>
      <c r="DF20" s="79">
        <f t="shared" si="26"/>
        <v>0.02</v>
      </c>
      <c r="DG20" s="87" t="str">
        <f t="shared" si="43"/>
        <v>BAJO</v>
      </c>
      <c r="DH20" s="70"/>
      <c r="DI20" s="146">
        <v>472</v>
      </c>
      <c r="DJ20" s="103">
        <f t="shared" si="27"/>
        <v>4.2372881355932202E-2</v>
      </c>
      <c r="DK20" s="92">
        <f t="shared" si="28"/>
        <v>0</v>
      </c>
      <c r="DL20" s="92">
        <f t="shared" si="29"/>
        <v>0</v>
      </c>
      <c r="DM20" s="92">
        <f t="shared" si="30"/>
        <v>0</v>
      </c>
      <c r="DN20" s="92">
        <f t="shared" si="31"/>
        <v>0</v>
      </c>
      <c r="DO20" s="92">
        <f t="shared" si="32"/>
        <v>0</v>
      </c>
      <c r="DP20" s="92">
        <f t="shared" si="33"/>
        <v>0</v>
      </c>
      <c r="DQ20" s="92">
        <f t="shared" si="34"/>
        <v>0</v>
      </c>
      <c r="DR20" s="92">
        <f t="shared" si="35"/>
        <v>0</v>
      </c>
      <c r="DS20" s="92">
        <f t="shared" si="36"/>
        <v>0</v>
      </c>
      <c r="DT20" s="92">
        <f t="shared" si="37"/>
        <v>0</v>
      </c>
      <c r="DU20" s="93">
        <f t="shared" si="38"/>
        <v>0</v>
      </c>
      <c r="DV20" s="79">
        <f t="shared" si="39"/>
        <v>0.04</v>
      </c>
      <c r="DW20" s="158" t="str">
        <f t="shared" si="40"/>
        <v>BAJO</v>
      </c>
      <c r="DX20" s="160"/>
      <c r="DY20" s="163">
        <f t="shared" si="41"/>
        <v>1560</v>
      </c>
      <c r="DZ20" s="164">
        <f t="shared" si="42"/>
        <v>2040</v>
      </c>
      <c r="EA20" s="260"/>
      <c r="EB20" s="261"/>
      <c r="EC20" s="260"/>
      <c r="ED20" s="261"/>
      <c r="EE20" s="260"/>
      <c r="EF20" s="261"/>
      <c r="EG20" s="260"/>
      <c r="EH20" s="261"/>
      <c r="EI20" s="260"/>
      <c r="EJ20" s="261"/>
      <c r="EK20" s="260"/>
      <c r="EL20" s="261"/>
      <c r="EM20" s="260"/>
      <c r="EN20" s="261"/>
      <c r="EO20" s="260"/>
      <c r="EP20" s="261"/>
      <c r="EQ20" s="260"/>
      <c r="ER20" s="261"/>
      <c r="ES20" s="260"/>
      <c r="ET20" s="261"/>
      <c r="EU20" s="260"/>
      <c r="EV20" s="261"/>
      <c r="EW20" s="260"/>
      <c r="EX20" s="261"/>
    </row>
    <row r="21" spans="1:154 2416:2417" ht="170.1" customHeight="1" thickTop="1" thickBot="1" x14ac:dyDescent="0.3">
      <c r="A21" s="44">
        <v>14</v>
      </c>
      <c r="B21" s="182" t="s">
        <v>33</v>
      </c>
      <c r="C21" s="182" t="s">
        <v>153</v>
      </c>
      <c r="D21" s="221">
        <f t="shared" si="8"/>
        <v>2636</v>
      </c>
      <c r="E21" s="222">
        <v>452</v>
      </c>
      <c r="F21" s="223">
        <v>1335</v>
      </c>
      <c r="G21" s="224">
        <v>849</v>
      </c>
      <c r="H21" s="231">
        <v>284</v>
      </c>
      <c r="I21" s="232">
        <v>0</v>
      </c>
      <c r="J21" s="111">
        <v>98</v>
      </c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208">
        <f t="shared" si="9"/>
        <v>98</v>
      </c>
      <c r="W21" s="111">
        <v>70</v>
      </c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208">
        <f t="shared" si="0"/>
        <v>70</v>
      </c>
      <c r="AJ21" s="35">
        <f t="shared" si="1"/>
        <v>550</v>
      </c>
      <c r="AK21" s="36">
        <f t="shared" si="2"/>
        <v>0</v>
      </c>
      <c r="AL21" s="37">
        <f t="shared" si="3"/>
        <v>1405</v>
      </c>
      <c r="AM21" s="23">
        <v>67</v>
      </c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191">
        <f t="shared" si="10"/>
        <v>67</v>
      </c>
      <c r="AZ21" s="120">
        <v>3</v>
      </c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91">
        <f t="shared" si="4"/>
        <v>3</v>
      </c>
      <c r="BM21" s="120">
        <v>0</v>
      </c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1"/>
      <c r="BY21" s="195">
        <f t="shared" si="44"/>
        <v>0</v>
      </c>
      <c r="BZ21" s="120">
        <v>6</v>
      </c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200">
        <f t="shared" si="45"/>
        <v>6</v>
      </c>
      <c r="CM21" s="41">
        <f t="shared" si="11"/>
        <v>483</v>
      </c>
      <c r="CN21" s="42">
        <f t="shared" si="7"/>
        <v>0</v>
      </c>
      <c r="CO21" s="43">
        <f t="shared" si="12"/>
        <v>1396</v>
      </c>
      <c r="CP21" s="77"/>
      <c r="CQ21" s="253">
        <f t="shared" si="13"/>
        <v>67</v>
      </c>
      <c r="CR21" s="74"/>
      <c r="CS21" s="138">
        <v>1200</v>
      </c>
      <c r="CT21" s="91">
        <f t="shared" si="14"/>
        <v>5.5833333333333332E-2</v>
      </c>
      <c r="CU21" s="92">
        <f t="shared" si="15"/>
        <v>0</v>
      </c>
      <c r="CV21" s="92">
        <f t="shared" si="16"/>
        <v>0</v>
      </c>
      <c r="CW21" s="92">
        <f t="shared" si="17"/>
        <v>0</v>
      </c>
      <c r="CX21" s="92">
        <f t="shared" si="18"/>
        <v>0</v>
      </c>
      <c r="CY21" s="92">
        <f t="shared" si="19"/>
        <v>0</v>
      </c>
      <c r="CZ21" s="92">
        <f t="shared" si="20"/>
        <v>0</v>
      </c>
      <c r="DA21" s="92">
        <f t="shared" si="21"/>
        <v>0</v>
      </c>
      <c r="DB21" s="92">
        <f t="shared" si="22"/>
        <v>0</v>
      </c>
      <c r="DC21" s="92">
        <f t="shared" si="23"/>
        <v>0</v>
      </c>
      <c r="DD21" s="92">
        <f t="shared" si="24"/>
        <v>0</v>
      </c>
      <c r="DE21" s="93">
        <f t="shared" si="25"/>
        <v>0</v>
      </c>
      <c r="DF21" s="79">
        <f t="shared" si="26"/>
        <v>0.06</v>
      </c>
      <c r="DG21" s="87" t="str">
        <f t="shared" si="43"/>
        <v>BAJO</v>
      </c>
      <c r="DH21" s="70"/>
      <c r="DI21" s="145">
        <v>1200</v>
      </c>
      <c r="DJ21" s="103">
        <f t="shared" si="27"/>
        <v>5.5833333333333332E-2</v>
      </c>
      <c r="DK21" s="92">
        <f t="shared" si="28"/>
        <v>0</v>
      </c>
      <c r="DL21" s="92">
        <f t="shared" si="29"/>
        <v>0</v>
      </c>
      <c r="DM21" s="92">
        <f t="shared" si="30"/>
        <v>0</v>
      </c>
      <c r="DN21" s="92">
        <f t="shared" si="31"/>
        <v>0</v>
      </c>
      <c r="DO21" s="92">
        <f t="shared" si="32"/>
        <v>0</v>
      </c>
      <c r="DP21" s="92">
        <f t="shared" si="33"/>
        <v>0</v>
      </c>
      <c r="DQ21" s="92">
        <f t="shared" si="34"/>
        <v>0</v>
      </c>
      <c r="DR21" s="92">
        <f t="shared" si="35"/>
        <v>0</v>
      </c>
      <c r="DS21" s="92">
        <f t="shared" si="36"/>
        <v>0</v>
      </c>
      <c r="DT21" s="92">
        <f t="shared" si="37"/>
        <v>0</v>
      </c>
      <c r="DU21" s="93">
        <f t="shared" si="38"/>
        <v>0</v>
      </c>
      <c r="DV21" s="79">
        <f t="shared" si="39"/>
        <v>0.06</v>
      </c>
      <c r="DW21" s="158" t="str">
        <f t="shared" si="40"/>
        <v>BAJO</v>
      </c>
      <c r="DX21" s="160"/>
      <c r="DY21" s="163">
        <f t="shared" si="41"/>
        <v>1560</v>
      </c>
      <c r="DZ21" s="164">
        <f t="shared" si="42"/>
        <v>2040</v>
      </c>
      <c r="EA21" s="257"/>
      <c r="EB21" s="258"/>
      <c r="EC21" s="257"/>
      <c r="ED21" s="258"/>
      <c r="EE21" s="257"/>
      <c r="EF21" s="258"/>
      <c r="EG21" s="257"/>
      <c r="EH21" s="258"/>
      <c r="EI21" s="257"/>
      <c r="EJ21" s="258"/>
      <c r="EK21" s="257"/>
      <c r="EL21" s="258"/>
      <c r="EM21" s="257"/>
      <c r="EN21" s="258"/>
      <c r="EO21" s="257"/>
      <c r="EP21" s="258"/>
      <c r="EQ21" s="257"/>
      <c r="ER21" s="258"/>
      <c r="ES21" s="257"/>
      <c r="ET21" s="258"/>
      <c r="EU21" s="257"/>
      <c r="EV21" s="258"/>
      <c r="EW21" s="257"/>
      <c r="EX21" s="258"/>
    </row>
    <row r="22" spans="1:154 2416:2417" s="8" customFormat="1" ht="170.1" customHeight="1" thickTop="1" thickBot="1" x14ac:dyDescent="0.3">
      <c r="A22" s="44">
        <v>15</v>
      </c>
      <c r="B22" s="182" t="s">
        <v>34</v>
      </c>
      <c r="C22" s="182" t="s">
        <v>154</v>
      </c>
      <c r="D22" s="221">
        <f>E22+F22+G22+I22</f>
        <v>2684</v>
      </c>
      <c r="E22" s="222">
        <v>685</v>
      </c>
      <c r="F22" s="227">
        <v>899</v>
      </c>
      <c r="G22" s="228">
        <v>1100</v>
      </c>
      <c r="H22" s="229">
        <v>569</v>
      </c>
      <c r="I22" s="226">
        <v>0</v>
      </c>
      <c r="J22" s="111">
        <v>100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208">
        <f t="shared" si="9"/>
        <v>100</v>
      </c>
      <c r="W22" s="111">
        <v>11</v>
      </c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208">
        <f t="shared" si="0"/>
        <v>11</v>
      </c>
      <c r="AJ22" s="35">
        <f t="shared" si="1"/>
        <v>785</v>
      </c>
      <c r="AK22" s="36">
        <f t="shared" si="2"/>
        <v>0</v>
      </c>
      <c r="AL22" s="37">
        <f t="shared" si="3"/>
        <v>910</v>
      </c>
      <c r="AM22" s="23">
        <v>128</v>
      </c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191">
        <f t="shared" si="10"/>
        <v>128</v>
      </c>
      <c r="AZ22" s="121">
        <v>7</v>
      </c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91">
        <f t="shared" si="4"/>
        <v>7</v>
      </c>
      <c r="BM22" s="121">
        <v>0</v>
      </c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95">
        <f t="shared" si="44"/>
        <v>0</v>
      </c>
      <c r="BZ22" s="120">
        <v>0</v>
      </c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200">
        <f t="shared" si="45"/>
        <v>0</v>
      </c>
      <c r="CM22" s="41">
        <f t="shared" si="11"/>
        <v>657</v>
      </c>
      <c r="CN22" s="42">
        <f t="shared" si="7"/>
        <v>0</v>
      </c>
      <c r="CO22" s="43">
        <f t="shared" si="12"/>
        <v>903</v>
      </c>
      <c r="CP22" s="77"/>
      <c r="CQ22" s="253">
        <f t="shared" si="13"/>
        <v>128</v>
      </c>
      <c r="CR22" s="74"/>
      <c r="CS22" s="138">
        <v>1200</v>
      </c>
      <c r="CT22" s="91">
        <f t="shared" si="14"/>
        <v>0.10666666666666667</v>
      </c>
      <c r="CU22" s="92">
        <f t="shared" si="15"/>
        <v>0</v>
      </c>
      <c r="CV22" s="92">
        <f t="shared" si="16"/>
        <v>0</v>
      </c>
      <c r="CW22" s="92">
        <f t="shared" si="17"/>
        <v>0</v>
      </c>
      <c r="CX22" s="92">
        <f t="shared" si="18"/>
        <v>0</v>
      </c>
      <c r="CY22" s="92">
        <f t="shared" si="19"/>
        <v>0</v>
      </c>
      <c r="CZ22" s="92">
        <f t="shared" si="20"/>
        <v>0</v>
      </c>
      <c r="DA22" s="92">
        <f t="shared" si="21"/>
        <v>0</v>
      </c>
      <c r="DB22" s="92">
        <f t="shared" si="22"/>
        <v>0</v>
      </c>
      <c r="DC22" s="92">
        <f t="shared" si="23"/>
        <v>0</v>
      </c>
      <c r="DD22" s="92">
        <f t="shared" si="24"/>
        <v>0</v>
      </c>
      <c r="DE22" s="93">
        <f t="shared" si="25"/>
        <v>0</v>
      </c>
      <c r="DF22" s="79">
        <f t="shared" si="26"/>
        <v>0.11</v>
      </c>
      <c r="DG22" s="87" t="str">
        <f t="shared" si="43"/>
        <v>BUENO</v>
      </c>
      <c r="DH22" s="70"/>
      <c r="DI22" s="145">
        <v>1200</v>
      </c>
      <c r="DJ22" s="103">
        <f t="shared" si="27"/>
        <v>0.10666666666666667</v>
      </c>
      <c r="DK22" s="92">
        <f t="shared" si="28"/>
        <v>0</v>
      </c>
      <c r="DL22" s="92">
        <f t="shared" si="29"/>
        <v>0</v>
      </c>
      <c r="DM22" s="92">
        <f t="shared" si="30"/>
        <v>0</v>
      </c>
      <c r="DN22" s="92">
        <f t="shared" si="31"/>
        <v>0</v>
      </c>
      <c r="DO22" s="92">
        <f t="shared" si="32"/>
        <v>0</v>
      </c>
      <c r="DP22" s="92">
        <f t="shared" si="33"/>
        <v>0</v>
      </c>
      <c r="DQ22" s="92">
        <f t="shared" si="34"/>
        <v>0</v>
      </c>
      <c r="DR22" s="92">
        <f t="shared" si="35"/>
        <v>0</v>
      </c>
      <c r="DS22" s="92">
        <f t="shared" si="36"/>
        <v>0</v>
      </c>
      <c r="DT22" s="92">
        <f t="shared" si="37"/>
        <v>0</v>
      </c>
      <c r="DU22" s="93">
        <f t="shared" si="38"/>
        <v>0</v>
      </c>
      <c r="DV22" s="79">
        <f t="shared" si="39"/>
        <v>0.11</v>
      </c>
      <c r="DW22" s="158" t="str">
        <f t="shared" si="40"/>
        <v>BUENO</v>
      </c>
      <c r="DX22" s="160"/>
      <c r="DY22" s="163">
        <f t="shared" si="41"/>
        <v>1560</v>
      </c>
      <c r="DZ22" s="164">
        <f t="shared" si="42"/>
        <v>2040</v>
      </c>
      <c r="EA22" s="260"/>
      <c r="EB22" s="261"/>
      <c r="EC22" s="260"/>
      <c r="ED22" s="261"/>
      <c r="EE22" s="260"/>
      <c r="EF22" s="261"/>
      <c r="EG22" s="260"/>
      <c r="EH22" s="261"/>
      <c r="EI22" s="260"/>
      <c r="EJ22" s="261"/>
      <c r="EK22" s="260"/>
      <c r="EL22" s="261"/>
      <c r="EM22" s="260"/>
      <c r="EN22" s="261"/>
      <c r="EO22" s="260"/>
      <c r="EP22" s="261"/>
      <c r="EQ22" s="260"/>
      <c r="ER22" s="261"/>
      <c r="ES22" s="260"/>
      <c r="ET22" s="261"/>
      <c r="EU22" s="260"/>
      <c r="EV22" s="261"/>
      <c r="EW22" s="260"/>
      <c r="EX22" s="261"/>
      <c r="CNX22" s="9"/>
      <c r="CNY22" s="9"/>
    </row>
    <row r="23" spans="1:154 2416:2417" ht="170.1" customHeight="1" thickTop="1" thickBot="1" x14ac:dyDescent="0.3">
      <c r="A23" s="44">
        <v>16</v>
      </c>
      <c r="B23" s="182" t="s">
        <v>118</v>
      </c>
      <c r="C23" s="182" t="s">
        <v>155</v>
      </c>
      <c r="D23" s="221">
        <f t="shared" ref="D23:D103" si="46">E23+F23+G23+I23</f>
        <v>2368</v>
      </c>
      <c r="E23" s="222">
        <v>365</v>
      </c>
      <c r="F23" s="230">
        <v>1519</v>
      </c>
      <c r="G23" s="225">
        <v>484</v>
      </c>
      <c r="H23" s="225">
        <v>10</v>
      </c>
      <c r="I23" s="226">
        <v>0</v>
      </c>
      <c r="J23" s="111">
        <v>75</v>
      </c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208">
        <f t="shared" si="9"/>
        <v>75</v>
      </c>
      <c r="W23" s="111">
        <v>39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208">
        <f t="shared" si="0"/>
        <v>39</v>
      </c>
      <c r="AJ23" s="35">
        <f t="shared" si="1"/>
        <v>440</v>
      </c>
      <c r="AK23" s="36">
        <f t="shared" si="2"/>
        <v>0</v>
      </c>
      <c r="AL23" s="37">
        <f t="shared" si="3"/>
        <v>1558</v>
      </c>
      <c r="AM23" s="23">
        <v>167</v>
      </c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191">
        <f t="shared" si="10"/>
        <v>167</v>
      </c>
      <c r="AZ23" s="120">
        <v>8</v>
      </c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91">
        <f t="shared" si="4"/>
        <v>8</v>
      </c>
      <c r="BM23" s="120">
        <v>0</v>
      </c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1"/>
      <c r="BY23" s="195">
        <f t="shared" si="44"/>
        <v>0</v>
      </c>
      <c r="BZ23" s="120">
        <v>0</v>
      </c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200">
        <f t="shared" si="45"/>
        <v>0</v>
      </c>
      <c r="CM23" s="41">
        <f t="shared" si="11"/>
        <v>273</v>
      </c>
      <c r="CN23" s="42">
        <f t="shared" si="7"/>
        <v>0</v>
      </c>
      <c r="CO23" s="43">
        <f t="shared" si="12"/>
        <v>1550</v>
      </c>
      <c r="CP23" s="77"/>
      <c r="CQ23" s="253">
        <f t="shared" si="13"/>
        <v>167</v>
      </c>
      <c r="CR23" s="74"/>
      <c r="CS23" s="138">
        <v>1200</v>
      </c>
      <c r="CT23" s="91">
        <f t="shared" si="14"/>
        <v>0.13916666666666666</v>
      </c>
      <c r="CU23" s="92">
        <f t="shared" si="15"/>
        <v>0</v>
      </c>
      <c r="CV23" s="92">
        <f t="shared" si="16"/>
        <v>0</v>
      </c>
      <c r="CW23" s="92">
        <f t="shared" si="17"/>
        <v>0</v>
      </c>
      <c r="CX23" s="92">
        <f t="shared" si="18"/>
        <v>0</v>
      </c>
      <c r="CY23" s="92">
        <f t="shared" si="19"/>
        <v>0</v>
      </c>
      <c r="CZ23" s="92">
        <f t="shared" si="20"/>
        <v>0</v>
      </c>
      <c r="DA23" s="92">
        <f t="shared" si="21"/>
        <v>0</v>
      </c>
      <c r="DB23" s="92">
        <f t="shared" si="22"/>
        <v>0</v>
      </c>
      <c r="DC23" s="92">
        <f t="shared" si="23"/>
        <v>0</v>
      </c>
      <c r="DD23" s="92">
        <f t="shared" si="24"/>
        <v>0</v>
      </c>
      <c r="DE23" s="93">
        <f t="shared" si="25"/>
        <v>0</v>
      </c>
      <c r="DF23" s="79">
        <f t="shared" si="26"/>
        <v>0.14000000000000001</v>
      </c>
      <c r="DG23" s="87" t="str">
        <f t="shared" si="43"/>
        <v>BUENO</v>
      </c>
      <c r="DH23" s="70"/>
      <c r="DI23" s="145">
        <v>1110</v>
      </c>
      <c r="DJ23" s="103">
        <f t="shared" si="27"/>
        <v>0.15045045045045044</v>
      </c>
      <c r="DK23" s="92">
        <f t="shared" si="28"/>
        <v>0</v>
      </c>
      <c r="DL23" s="92">
        <f t="shared" si="29"/>
        <v>0</v>
      </c>
      <c r="DM23" s="92">
        <f t="shared" si="30"/>
        <v>0</v>
      </c>
      <c r="DN23" s="92">
        <f t="shared" si="31"/>
        <v>0</v>
      </c>
      <c r="DO23" s="92">
        <f t="shared" si="32"/>
        <v>0</v>
      </c>
      <c r="DP23" s="92">
        <f t="shared" si="33"/>
        <v>0</v>
      </c>
      <c r="DQ23" s="92">
        <f t="shared" si="34"/>
        <v>0</v>
      </c>
      <c r="DR23" s="92">
        <f t="shared" si="35"/>
        <v>0</v>
      </c>
      <c r="DS23" s="92">
        <f t="shared" si="36"/>
        <v>0</v>
      </c>
      <c r="DT23" s="92">
        <f t="shared" si="37"/>
        <v>0</v>
      </c>
      <c r="DU23" s="93">
        <f t="shared" si="38"/>
        <v>0</v>
      </c>
      <c r="DV23" s="79">
        <f t="shared" si="39"/>
        <v>0.15</v>
      </c>
      <c r="DW23" s="158" t="str">
        <f t="shared" si="40"/>
        <v>BUENO</v>
      </c>
      <c r="DX23" s="160"/>
      <c r="DY23" s="163">
        <f t="shared" si="41"/>
        <v>1560</v>
      </c>
      <c r="DZ23" s="164">
        <f t="shared" si="42"/>
        <v>2040</v>
      </c>
      <c r="EA23" s="257"/>
      <c r="EB23" s="258"/>
      <c r="EC23" s="257"/>
      <c r="ED23" s="258"/>
      <c r="EE23" s="257"/>
      <c r="EF23" s="258"/>
      <c r="EG23" s="257"/>
      <c r="EH23" s="258"/>
      <c r="EI23" s="257"/>
      <c r="EJ23" s="258"/>
      <c r="EK23" s="257"/>
      <c r="EL23" s="258"/>
      <c r="EM23" s="257"/>
      <c r="EN23" s="258"/>
      <c r="EO23" s="257"/>
      <c r="EP23" s="258"/>
      <c r="EQ23" s="257"/>
      <c r="ER23" s="258"/>
      <c r="ES23" s="257"/>
      <c r="ET23" s="258"/>
      <c r="EU23" s="257"/>
      <c r="EV23" s="258"/>
      <c r="EW23" s="257"/>
      <c r="EX23" s="258"/>
      <c r="CNX23" s="10"/>
      <c r="CNY23" s="10"/>
    </row>
    <row r="24" spans="1:154 2416:2417" s="8" customFormat="1" ht="170.1" customHeight="1" thickTop="1" thickBot="1" x14ac:dyDescent="0.3">
      <c r="A24" s="44">
        <v>17</v>
      </c>
      <c r="B24" s="182" t="s">
        <v>238</v>
      </c>
      <c r="C24" s="182" t="s">
        <v>156</v>
      </c>
      <c r="D24" s="221">
        <f t="shared" si="46"/>
        <v>1324</v>
      </c>
      <c r="E24" s="222">
        <v>170</v>
      </c>
      <c r="F24" s="227">
        <v>860</v>
      </c>
      <c r="G24" s="228">
        <v>294</v>
      </c>
      <c r="H24" s="229">
        <v>86</v>
      </c>
      <c r="I24" s="226">
        <v>0</v>
      </c>
      <c r="J24" s="111">
        <v>72</v>
      </c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208">
        <f t="shared" si="9"/>
        <v>72</v>
      </c>
      <c r="W24" s="111">
        <v>20</v>
      </c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208">
        <f t="shared" si="0"/>
        <v>20</v>
      </c>
      <c r="AJ24" s="35">
        <f t="shared" si="1"/>
        <v>242</v>
      </c>
      <c r="AK24" s="36">
        <f t="shared" si="2"/>
        <v>0</v>
      </c>
      <c r="AL24" s="37">
        <f t="shared" si="3"/>
        <v>880</v>
      </c>
      <c r="AM24" s="24">
        <v>62</v>
      </c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192">
        <f t="shared" si="10"/>
        <v>62</v>
      </c>
      <c r="AZ24" s="121">
        <v>3</v>
      </c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92">
        <f t="shared" si="4"/>
        <v>3</v>
      </c>
      <c r="BM24" s="121">
        <v>0</v>
      </c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95">
        <f t="shared" si="44"/>
        <v>0</v>
      </c>
      <c r="BZ24" s="120">
        <v>0</v>
      </c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200">
        <f t="shared" si="45"/>
        <v>0</v>
      </c>
      <c r="CM24" s="41">
        <f t="shared" si="11"/>
        <v>180</v>
      </c>
      <c r="CN24" s="42">
        <f t="shared" si="7"/>
        <v>0</v>
      </c>
      <c r="CO24" s="43">
        <f t="shared" si="12"/>
        <v>877</v>
      </c>
      <c r="CP24" s="77"/>
      <c r="CQ24" s="253">
        <f t="shared" si="13"/>
        <v>62</v>
      </c>
      <c r="CR24" s="74"/>
      <c r="CS24" s="139">
        <v>1200</v>
      </c>
      <c r="CT24" s="91">
        <f t="shared" si="14"/>
        <v>5.1666666666666666E-2</v>
      </c>
      <c r="CU24" s="92">
        <f t="shared" si="15"/>
        <v>0</v>
      </c>
      <c r="CV24" s="92">
        <f t="shared" si="16"/>
        <v>0</v>
      </c>
      <c r="CW24" s="92">
        <f t="shared" si="17"/>
        <v>0</v>
      </c>
      <c r="CX24" s="92">
        <f t="shared" si="18"/>
        <v>0</v>
      </c>
      <c r="CY24" s="92">
        <f t="shared" si="19"/>
        <v>0</v>
      </c>
      <c r="CZ24" s="92">
        <f t="shared" si="20"/>
        <v>0</v>
      </c>
      <c r="DA24" s="92">
        <f t="shared" si="21"/>
        <v>0</v>
      </c>
      <c r="DB24" s="92">
        <f t="shared" si="22"/>
        <v>0</v>
      </c>
      <c r="DC24" s="92">
        <f t="shared" si="23"/>
        <v>0</v>
      </c>
      <c r="DD24" s="92">
        <f t="shared" si="24"/>
        <v>0</v>
      </c>
      <c r="DE24" s="93">
        <f t="shared" si="25"/>
        <v>0</v>
      </c>
      <c r="DF24" s="79">
        <f t="shared" si="26"/>
        <v>0.05</v>
      </c>
      <c r="DG24" s="87" t="str">
        <f t="shared" si="43"/>
        <v>BAJO</v>
      </c>
      <c r="DH24" s="70"/>
      <c r="DI24" s="147">
        <v>685</v>
      </c>
      <c r="DJ24" s="103">
        <f t="shared" si="27"/>
        <v>9.0510948905109495E-2</v>
      </c>
      <c r="DK24" s="92">
        <f t="shared" si="28"/>
        <v>0</v>
      </c>
      <c r="DL24" s="92">
        <f t="shared" si="29"/>
        <v>0</v>
      </c>
      <c r="DM24" s="92">
        <f t="shared" si="30"/>
        <v>0</v>
      </c>
      <c r="DN24" s="92">
        <f t="shared" si="31"/>
        <v>0</v>
      </c>
      <c r="DO24" s="92">
        <f t="shared" si="32"/>
        <v>0</v>
      </c>
      <c r="DP24" s="92">
        <f t="shared" si="33"/>
        <v>0</v>
      </c>
      <c r="DQ24" s="92">
        <f t="shared" si="34"/>
        <v>0</v>
      </c>
      <c r="DR24" s="92">
        <f t="shared" si="35"/>
        <v>0</v>
      </c>
      <c r="DS24" s="92">
        <f t="shared" si="36"/>
        <v>0</v>
      </c>
      <c r="DT24" s="92">
        <f t="shared" si="37"/>
        <v>0</v>
      </c>
      <c r="DU24" s="93">
        <f t="shared" si="38"/>
        <v>0</v>
      </c>
      <c r="DV24" s="79">
        <f t="shared" si="39"/>
        <v>0.09</v>
      </c>
      <c r="DW24" s="158" t="str">
        <f t="shared" si="40"/>
        <v>BUENO</v>
      </c>
      <c r="DX24" s="160"/>
      <c r="DY24" s="163">
        <f t="shared" si="41"/>
        <v>1560</v>
      </c>
      <c r="DZ24" s="164">
        <f t="shared" si="42"/>
        <v>2040</v>
      </c>
      <c r="EA24" s="260"/>
      <c r="EB24" s="261"/>
      <c r="EC24" s="260"/>
      <c r="ED24" s="261"/>
      <c r="EE24" s="260"/>
      <c r="EF24" s="261"/>
      <c r="EG24" s="260"/>
      <c r="EH24" s="261"/>
      <c r="EI24" s="260"/>
      <c r="EJ24" s="261"/>
      <c r="EK24" s="260"/>
      <c r="EL24" s="261"/>
      <c r="EM24" s="260"/>
      <c r="EN24" s="261"/>
      <c r="EO24" s="260"/>
      <c r="EP24" s="261"/>
      <c r="EQ24" s="260"/>
      <c r="ER24" s="261"/>
      <c r="ES24" s="260"/>
      <c r="ET24" s="261"/>
      <c r="EU24" s="260"/>
      <c r="EV24" s="261"/>
      <c r="EW24" s="260"/>
      <c r="EX24" s="261"/>
      <c r="CNX24" s="9"/>
      <c r="CNY24" s="9"/>
    </row>
    <row r="25" spans="1:154 2416:2417" ht="170.1" customHeight="1" thickTop="1" thickBot="1" x14ac:dyDescent="0.3">
      <c r="A25" s="44">
        <v>18</v>
      </c>
      <c r="B25" s="182" t="s">
        <v>97</v>
      </c>
      <c r="C25" s="182" t="s">
        <v>157</v>
      </c>
      <c r="D25" s="221">
        <f t="shared" si="46"/>
        <v>1342</v>
      </c>
      <c r="E25" s="222">
        <v>252</v>
      </c>
      <c r="F25" s="223">
        <v>995</v>
      </c>
      <c r="G25" s="224">
        <v>95</v>
      </c>
      <c r="H25" s="225">
        <v>23</v>
      </c>
      <c r="I25" s="226">
        <v>0</v>
      </c>
      <c r="J25" s="111">
        <v>62</v>
      </c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208">
        <f t="shared" si="9"/>
        <v>62</v>
      </c>
      <c r="W25" s="111">
        <v>45</v>
      </c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208">
        <f t="shared" si="0"/>
        <v>45</v>
      </c>
      <c r="AJ25" s="35">
        <f t="shared" si="1"/>
        <v>314</v>
      </c>
      <c r="AK25" s="36">
        <f t="shared" si="2"/>
        <v>0</v>
      </c>
      <c r="AL25" s="37">
        <f t="shared" si="3"/>
        <v>1040</v>
      </c>
      <c r="AM25" s="23">
        <v>85</v>
      </c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191">
        <f t="shared" si="10"/>
        <v>85</v>
      </c>
      <c r="AZ25" s="120">
        <v>18</v>
      </c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91">
        <f t="shared" si="4"/>
        <v>18</v>
      </c>
      <c r="BM25" s="120">
        <v>0</v>
      </c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1"/>
      <c r="BY25" s="195">
        <f t="shared" si="44"/>
        <v>0</v>
      </c>
      <c r="BZ25" s="120">
        <v>0</v>
      </c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201">
        <f t="shared" si="45"/>
        <v>0</v>
      </c>
      <c r="CM25" s="41">
        <f t="shared" si="11"/>
        <v>229</v>
      </c>
      <c r="CN25" s="42">
        <f t="shared" si="7"/>
        <v>0</v>
      </c>
      <c r="CO25" s="43">
        <f t="shared" si="12"/>
        <v>1022</v>
      </c>
      <c r="CP25" s="77"/>
      <c r="CQ25" s="253">
        <f t="shared" si="13"/>
        <v>85</v>
      </c>
      <c r="CR25" s="74"/>
      <c r="CS25" s="138">
        <v>1200</v>
      </c>
      <c r="CT25" s="91">
        <f t="shared" si="14"/>
        <v>7.0833333333333331E-2</v>
      </c>
      <c r="CU25" s="92">
        <f t="shared" si="15"/>
        <v>0</v>
      </c>
      <c r="CV25" s="92">
        <f t="shared" si="16"/>
        <v>0</v>
      </c>
      <c r="CW25" s="92">
        <f t="shared" si="17"/>
        <v>0</v>
      </c>
      <c r="CX25" s="92">
        <f t="shared" si="18"/>
        <v>0</v>
      </c>
      <c r="CY25" s="92">
        <f t="shared" si="19"/>
        <v>0</v>
      </c>
      <c r="CZ25" s="92">
        <f t="shared" si="20"/>
        <v>0</v>
      </c>
      <c r="DA25" s="92">
        <f t="shared" si="21"/>
        <v>0</v>
      </c>
      <c r="DB25" s="92">
        <f t="shared" si="22"/>
        <v>0</v>
      </c>
      <c r="DC25" s="92">
        <f t="shared" si="23"/>
        <v>0</v>
      </c>
      <c r="DD25" s="92">
        <f t="shared" si="24"/>
        <v>0</v>
      </c>
      <c r="DE25" s="93">
        <f t="shared" si="25"/>
        <v>0</v>
      </c>
      <c r="DF25" s="79">
        <f t="shared" si="26"/>
        <v>7.0000000000000007E-2</v>
      </c>
      <c r="DG25" s="87" t="str">
        <f t="shared" si="43"/>
        <v>BAJO</v>
      </c>
      <c r="DH25" s="70"/>
      <c r="DI25" s="146">
        <v>660</v>
      </c>
      <c r="DJ25" s="103">
        <f t="shared" si="27"/>
        <v>0.12878787878787878</v>
      </c>
      <c r="DK25" s="92">
        <f t="shared" si="28"/>
        <v>0</v>
      </c>
      <c r="DL25" s="92">
        <f t="shared" si="29"/>
        <v>0</v>
      </c>
      <c r="DM25" s="92">
        <f t="shared" si="30"/>
        <v>0</v>
      </c>
      <c r="DN25" s="92">
        <f t="shared" si="31"/>
        <v>0</v>
      </c>
      <c r="DO25" s="92">
        <f t="shared" si="32"/>
        <v>0</v>
      </c>
      <c r="DP25" s="92">
        <f t="shared" si="33"/>
        <v>0</v>
      </c>
      <c r="DQ25" s="92">
        <f t="shared" si="34"/>
        <v>0</v>
      </c>
      <c r="DR25" s="92">
        <f t="shared" si="35"/>
        <v>0</v>
      </c>
      <c r="DS25" s="92">
        <f t="shared" si="36"/>
        <v>0</v>
      </c>
      <c r="DT25" s="92">
        <f t="shared" si="37"/>
        <v>0</v>
      </c>
      <c r="DU25" s="93">
        <f t="shared" si="38"/>
        <v>0</v>
      </c>
      <c r="DV25" s="79">
        <f t="shared" si="39"/>
        <v>0.13</v>
      </c>
      <c r="DW25" s="158" t="str">
        <f t="shared" si="40"/>
        <v>BUENO</v>
      </c>
      <c r="DX25" s="160"/>
      <c r="DY25" s="163">
        <f t="shared" si="41"/>
        <v>1560</v>
      </c>
      <c r="DZ25" s="164">
        <f t="shared" si="42"/>
        <v>2040</v>
      </c>
      <c r="EA25" s="257"/>
      <c r="EB25" s="258"/>
      <c r="EC25" s="257"/>
      <c r="ED25" s="258"/>
      <c r="EE25" s="257"/>
      <c r="EF25" s="258"/>
      <c r="EG25" s="257"/>
      <c r="EH25" s="258"/>
      <c r="EI25" s="257"/>
      <c r="EJ25" s="258"/>
      <c r="EK25" s="257"/>
      <c r="EL25" s="258"/>
      <c r="EM25" s="257"/>
      <c r="EN25" s="258"/>
      <c r="EO25" s="257"/>
      <c r="EP25" s="258"/>
      <c r="EQ25" s="257"/>
      <c r="ER25" s="258"/>
      <c r="ES25" s="257"/>
      <c r="ET25" s="258"/>
      <c r="EU25" s="257"/>
      <c r="EV25" s="258"/>
      <c r="EW25" s="257"/>
      <c r="EX25" s="258"/>
      <c r="CNX25" s="10"/>
      <c r="CNY25" s="10"/>
    </row>
    <row r="26" spans="1:154 2416:2417" ht="170.1" customHeight="1" thickTop="1" thickBot="1" x14ac:dyDescent="0.3">
      <c r="A26" s="44">
        <v>19</v>
      </c>
      <c r="B26" s="182" t="s">
        <v>102</v>
      </c>
      <c r="C26" s="182" t="s">
        <v>158</v>
      </c>
      <c r="D26" s="221">
        <f t="shared" si="46"/>
        <v>537</v>
      </c>
      <c r="E26" s="222">
        <v>65</v>
      </c>
      <c r="F26" s="230">
        <v>357</v>
      </c>
      <c r="G26" s="225">
        <v>115</v>
      </c>
      <c r="H26" s="225">
        <v>7</v>
      </c>
      <c r="I26" s="226">
        <v>0</v>
      </c>
      <c r="J26" s="111">
        <v>23</v>
      </c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208">
        <f t="shared" si="9"/>
        <v>23</v>
      </c>
      <c r="W26" s="111">
        <v>12</v>
      </c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208">
        <f t="shared" si="0"/>
        <v>12</v>
      </c>
      <c r="AJ26" s="35">
        <f t="shared" si="1"/>
        <v>88</v>
      </c>
      <c r="AK26" s="36">
        <f t="shared" si="2"/>
        <v>0</v>
      </c>
      <c r="AL26" s="37">
        <f t="shared" si="3"/>
        <v>369</v>
      </c>
      <c r="AM26" s="23">
        <v>29</v>
      </c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191">
        <f t="shared" si="10"/>
        <v>29</v>
      </c>
      <c r="AZ26" s="120">
        <v>1</v>
      </c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91">
        <f t="shared" si="4"/>
        <v>1</v>
      </c>
      <c r="BM26" s="120">
        <v>0</v>
      </c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1"/>
      <c r="BY26" s="195">
        <f t="shared" si="44"/>
        <v>0</v>
      </c>
      <c r="BZ26" s="120">
        <v>0</v>
      </c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200">
        <f t="shared" ref="CL26:CL63" si="47">SUM(BZ26:CK26)</f>
        <v>0</v>
      </c>
      <c r="CM26" s="41">
        <f t="shared" si="11"/>
        <v>59</v>
      </c>
      <c r="CN26" s="42">
        <f t="shared" si="7"/>
        <v>0</v>
      </c>
      <c r="CO26" s="43">
        <f t="shared" si="12"/>
        <v>368</v>
      </c>
      <c r="CP26" s="77"/>
      <c r="CQ26" s="253">
        <f t="shared" si="13"/>
        <v>29</v>
      </c>
      <c r="CR26" s="74"/>
      <c r="CS26" s="138">
        <v>1200</v>
      </c>
      <c r="CT26" s="91">
        <f t="shared" si="14"/>
        <v>2.4166666666666666E-2</v>
      </c>
      <c r="CU26" s="92">
        <f t="shared" si="15"/>
        <v>0</v>
      </c>
      <c r="CV26" s="92">
        <f t="shared" si="16"/>
        <v>0</v>
      </c>
      <c r="CW26" s="92">
        <f t="shared" si="17"/>
        <v>0</v>
      </c>
      <c r="CX26" s="92">
        <f t="shared" si="18"/>
        <v>0</v>
      </c>
      <c r="CY26" s="92">
        <f t="shared" si="19"/>
        <v>0</v>
      </c>
      <c r="CZ26" s="92">
        <f t="shared" si="20"/>
        <v>0</v>
      </c>
      <c r="DA26" s="92">
        <f t="shared" si="21"/>
        <v>0</v>
      </c>
      <c r="DB26" s="92">
        <f t="shared" si="22"/>
        <v>0</v>
      </c>
      <c r="DC26" s="92">
        <f t="shared" si="23"/>
        <v>0</v>
      </c>
      <c r="DD26" s="92">
        <f t="shared" si="24"/>
        <v>0</v>
      </c>
      <c r="DE26" s="93">
        <f t="shared" si="25"/>
        <v>0</v>
      </c>
      <c r="DF26" s="79">
        <f t="shared" si="26"/>
        <v>0.02</v>
      </c>
      <c r="DG26" s="87" t="str">
        <f t="shared" si="43"/>
        <v>BAJO</v>
      </c>
      <c r="DH26" s="70"/>
      <c r="DI26" s="146">
        <v>321</v>
      </c>
      <c r="DJ26" s="103">
        <f t="shared" si="27"/>
        <v>9.0342679127725853E-2</v>
      </c>
      <c r="DK26" s="92">
        <f t="shared" si="28"/>
        <v>0</v>
      </c>
      <c r="DL26" s="92">
        <f t="shared" si="29"/>
        <v>0</v>
      </c>
      <c r="DM26" s="92">
        <f t="shared" si="30"/>
        <v>0</v>
      </c>
      <c r="DN26" s="92">
        <f t="shared" si="31"/>
        <v>0</v>
      </c>
      <c r="DO26" s="92">
        <f t="shared" si="32"/>
        <v>0</v>
      </c>
      <c r="DP26" s="92">
        <f t="shared" si="33"/>
        <v>0</v>
      </c>
      <c r="DQ26" s="92">
        <f t="shared" si="34"/>
        <v>0</v>
      </c>
      <c r="DR26" s="92">
        <f t="shared" si="35"/>
        <v>0</v>
      </c>
      <c r="DS26" s="92">
        <f t="shared" si="36"/>
        <v>0</v>
      </c>
      <c r="DT26" s="92">
        <f t="shared" si="37"/>
        <v>0</v>
      </c>
      <c r="DU26" s="93">
        <f t="shared" si="38"/>
        <v>0</v>
      </c>
      <c r="DV26" s="79">
        <f t="shared" si="39"/>
        <v>0.09</v>
      </c>
      <c r="DW26" s="158" t="str">
        <f t="shared" si="40"/>
        <v>BUENO</v>
      </c>
      <c r="DX26" s="160"/>
      <c r="DY26" s="163">
        <f t="shared" si="41"/>
        <v>1560</v>
      </c>
      <c r="DZ26" s="164">
        <f t="shared" si="42"/>
        <v>2040</v>
      </c>
      <c r="EA26" s="257"/>
      <c r="EB26" s="258"/>
      <c r="EC26" s="257"/>
      <c r="ED26" s="258"/>
      <c r="EE26" s="257"/>
      <c r="EF26" s="258"/>
      <c r="EG26" s="257"/>
      <c r="EH26" s="258"/>
      <c r="EI26" s="257"/>
      <c r="EJ26" s="258"/>
      <c r="EK26" s="257"/>
      <c r="EL26" s="258"/>
      <c r="EM26" s="257"/>
      <c r="EN26" s="258"/>
      <c r="EO26" s="257"/>
      <c r="EP26" s="258"/>
      <c r="EQ26" s="257"/>
      <c r="ER26" s="258"/>
      <c r="ES26" s="257"/>
      <c r="ET26" s="258"/>
      <c r="EU26" s="257"/>
      <c r="EV26" s="258"/>
      <c r="EW26" s="257"/>
      <c r="EX26" s="258"/>
    </row>
    <row r="27" spans="1:154 2416:2417" s="8" customFormat="1" ht="170.1" customHeight="1" thickTop="1" thickBot="1" x14ac:dyDescent="0.3">
      <c r="A27" s="44">
        <v>20</v>
      </c>
      <c r="B27" s="182" t="s">
        <v>103</v>
      </c>
      <c r="C27" s="182" t="s">
        <v>159</v>
      </c>
      <c r="D27" s="221">
        <f t="shared" si="46"/>
        <v>337</v>
      </c>
      <c r="E27" s="222">
        <v>50</v>
      </c>
      <c r="F27" s="233">
        <v>162</v>
      </c>
      <c r="G27" s="229">
        <v>125</v>
      </c>
      <c r="H27" s="229">
        <v>3</v>
      </c>
      <c r="I27" s="226">
        <v>0</v>
      </c>
      <c r="J27" s="111">
        <v>31</v>
      </c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208">
        <f t="shared" si="9"/>
        <v>31</v>
      </c>
      <c r="W27" s="111">
        <v>3</v>
      </c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208">
        <f t="shared" si="0"/>
        <v>3</v>
      </c>
      <c r="AJ27" s="35">
        <f t="shared" si="1"/>
        <v>81</v>
      </c>
      <c r="AK27" s="36">
        <f t="shared" si="2"/>
        <v>0</v>
      </c>
      <c r="AL27" s="37">
        <f t="shared" si="3"/>
        <v>165</v>
      </c>
      <c r="AM27" s="23">
        <v>34</v>
      </c>
      <c r="AN27" s="23"/>
      <c r="AO27" s="23"/>
      <c r="AP27" s="23"/>
      <c r="AQ27" s="23"/>
      <c r="AR27" s="23"/>
      <c r="AS27" s="24"/>
      <c r="AT27" s="24"/>
      <c r="AU27" s="24"/>
      <c r="AV27" s="24"/>
      <c r="AW27" s="24"/>
      <c r="AX27" s="24"/>
      <c r="AY27" s="191">
        <f t="shared" si="10"/>
        <v>34</v>
      </c>
      <c r="AZ27" s="121">
        <v>0</v>
      </c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91">
        <f t="shared" si="4"/>
        <v>0</v>
      </c>
      <c r="BM27" s="121">
        <v>0</v>
      </c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95">
        <f t="shared" si="44"/>
        <v>0</v>
      </c>
      <c r="BZ27" s="121">
        <v>0</v>
      </c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200">
        <f t="shared" si="47"/>
        <v>0</v>
      </c>
      <c r="CM27" s="41">
        <f t="shared" si="11"/>
        <v>47</v>
      </c>
      <c r="CN27" s="42">
        <f t="shared" si="7"/>
        <v>0</v>
      </c>
      <c r="CO27" s="43">
        <f t="shared" si="12"/>
        <v>165</v>
      </c>
      <c r="CP27" s="77"/>
      <c r="CQ27" s="253">
        <f t="shared" si="13"/>
        <v>34</v>
      </c>
      <c r="CR27" s="74"/>
      <c r="CS27" s="138">
        <v>1200</v>
      </c>
      <c r="CT27" s="91">
        <f t="shared" si="14"/>
        <v>2.8333333333333332E-2</v>
      </c>
      <c r="CU27" s="92">
        <f t="shared" si="15"/>
        <v>0</v>
      </c>
      <c r="CV27" s="92">
        <f t="shared" si="16"/>
        <v>0</v>
      </c>
      <c r="CW27" s="92">
        <f t="shared" si="17"/>
        <v>0</v>
      </c>
      <c r="CX27" s="92">
        <f t="shared" si="18"/>
        <v>0</v>
      </c>
      <c r="CY27" s="92">
        <f t="shared" si="19"/>
        <v>0</v>
      </c>
      <c r="CZ27" s="92">
        <f t="shared" si="20"/>
        <v>0</v>
      </c>
      <c r="DA27" s="92">
        <f t="shared" si="21"/>
        <v>0</v>
      </c>
      <c r="DB27" s="92">
        <f t="shared" si="22"/>
        <v>0</v>
      </c>
      <c r="DC27" s="92">
        <f t="shared" si="23"/>
        <v>0</v>
      </c>
      <c r="DD27" s="92">
        <f t="shared" si="24"/>
        <v>0</v>
      </c>
      <c r="DE27" s="93">
        <f t="shared" si="25"/>
        <v>0</v>
      </c>
      <c r="DF27" s="79">
        <f t="shared" si="26"/>
        <v>0.03</v>
      </c>
      <c r="DG27" s="87" t="str">
        <f t="shared" si="43"/>
        <v>BAJO</v>
      </c>
      <c r="DH27" s="70"/>
      <c r="DI27" s="146">
        <v>333</v>
      </c>
      <c r="DJ27" s="103">
        <f t="shared" si="27"/>
        <v>0.1021021021021021</v>
      </c>
      <c r="DK27" s="92">
        <f t="shared" si="28"/>
        <v>0</v>
      </c>
      <c r="DL27" s="92">
        <f t="shared" si="29"/>
        <v>0</v>
      </c>
      <c r="DM27" s="92">
        <f t="shared" si="30"/>
        <v>0</v>
      </c>
      <c r="DN27" s="92">
        <f t="shared" si="31"/>
        <v>0</v>
      </c>
      <c r="DO27" s="92">
        <f t="shared" si="32"/>
        <v>0</v>
      </c>
      <c r="DP27" s="92">
        <f t="shared" si="33"/>
        <v>0</v>
      </c>
      <c r="DQ27" s="92">
        <f t="shared" si="34"/>
        <v>0</v>
      </c>
      <c r="DR27" s="92">
        <f t="shared" si="35"/>
        <v>0</v>
      </c>
      <c r="DS27" s="92">
        <f t="shared" si="36"/>
        <v>0</v>
      </c>
      <c r="DT27" s="92">
        <f t="shared" si="37"/>
        <v>0</v>
      </c>
      <c r="DU27" s="93">
        <f t="shared" si="38"/>
        <v>0</v>
      </c>
      <c r="DV27" s="79">
        <f t="shared" si="39"/>
        <v>0.1</v>
      </c>
      <c r="DW27" s="158" t="str">
        <f t="shared" si="40"/>
        <v>BUENO</v>
      </c>
      <c r="DX27" s="160"/>
      <c r="DY27" s="163">
        <f t="shared" si="41"/>
        <v>1560</v>
      </c>
      <c r="DZ27" s="164">
        <f t="shared" si="42"/>
        <v>2040</v>
      </c>
      <c r="EA27" s="260"/>
      <c r="EB27" s="261"/>
      <c r="EC27" s="260"/>
      <c r="ED27" s="261"/>
      <c r="EE27" s="260"/>
      <c r="EF27" s="261"/>
      <c r="EG27" s="260"/>
      <c r="EH27" s="261"/>
      <c r="EI27" s="260"/>
      <c r="EJ27" s="261"/>
      <c r="EK27" s="260"/>
      <c r="EL27" s="261"/>
      <c r="EM27" s="260"/>
      <c r="EN27" s="261"/>
      <c r="EO27" s="260"/>
      <c r="EP27" s="261"/>
      <c r="EQ27" s="260"/>
      <c r="ER27" s="261"/>
      <c r="ES27" s="260"/>
      <c r="ET27" s="261"/>
      <c r="EU27" s="260"/>
      <c r="EV27" s="261"/>
      <c r="EW27" s="260"/>
      <c r="EX27" s="261"/>
    </row>
    <row r="28" spans="1:154 2416:2417" ht="170.1" customHeight="1" thickTop="1" thickBot="1" x14ac:dyDescent="0.3">
      <c r="A28" s="44">
        <v>21</v>
      </c>
      <c r="B28" s="182" t="s">
        <v>87</v>
      </c>
      <c r="C28" s="182" t="s">
        <v>160</v>
      </c>
      <c r="D28" s="221">
        <f t="shared" si="46"/>
        <v>328</v>
      </c>
      <c r="E28" s="222">
        <v>97</v>
      </c>
      <c r="F28" s="230">
        <v>228</v>
      </c>
      <c r="G28" s="225">
        <v>3</v>
      </c>
      <c r="H28" s="225">
        <v>536</v>
      </c>
      <c r="I28" s="226">
        <v>0</v>
      </c>
      <c r="J28" s="112">
        <v>129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208">
        <f t="shared" si="9"/>
        <v>129</v>
      </c>
      <c r="W28" s="111">
        <v>0</v>
      </c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208">
        <f t="shared" si="0"/>
        <v>0</v>
      </c>
      <c r="AJ28" s="35">
        <f t="shared" si="1"/>
        <v>226</v>
      </c>
      <c r="AK28" s="36">
        <f t="shared" si="2"/>
        <v>0</v>
      </c>
      <c r="AL28" s="37">
        <f t="shared" si="3"/>
        <v>228</v>
      </c>
      <c r="AM28" s="23">
        <v>126</v>
      </c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191">
        <f t="shared" si="10"/>
        <v>126</v>
      </c>
      <c r="AZ28" s="122">
        <v>0</v>
      </c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91">
        <f t="shared" si="4"/>
        <v>0</v>
      </c>
      <c r="BM28" s="12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3"/>
      <c r="BY28" s="195">
        <f t="shared" si="44"/>
        <v>0</v>
      </c>
      <c r="BZ28" s="121">
        <v>0</v>
      </c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200">
        <f t="shared" si="47"/>
        <v>0</v>
      </c>
      <c r="CM28" s="41">
        <f>AJ28-AY28-BY28</f>
        <v>100</v>
      </c>
      <c r="CN28" s="42">
        <f t="shared" si="7"/>
        <v>0</v>
      </c>
      <c r="CO28" s="43">
        <f t="shared" si="12"/>
        <v>228</v>
      </c>
      <c r="CP28" s="77"/>
      <c r="CQ28" s="253">
        <f t="shared" si="13"/>
        <v>126</v>
      </c>
      <c r="CR28" s="74"/>
      <c r="CS28" s="138">
        <v>1350</v>
      </c>
      <c r="CT28" s="91">
        <f t="shared" si="14"/>
        <v>9.3333333333333338E-2</v>
      </c>
      <c r="CU28" s="92">
        <f t="shared" si="15"/>
        <v>0</v>
      </c>
      <c r="CV28" s="92">
        <f t="shared" si="16"/>
        <v>0</v>
      </c>
      <c r="CW28" s="92">
        <f t="shared" si="17"/>
        <v>0</v>
      </c>
      <c r="CX28" s="92">
        <f t="shared" si="18"/>
        <v>0</v>
      </c>
      <c r="CY28" s="92">
        <f t="shared" si="19"/>
        <v>0</v>
      </c>
      <c r="CZ28" s="92">
        <f t="shared" si="20"/>
        <v>0</v>
      </c>
      <c r="DA28" s="92">
        <f t="shared" si="21"/>
        <v>0</v>
      </c>
      <c r="DB28" s="92">
        <f t="shared" si="22"/>
        <v>0</v>
      </c>
      <c r="DC28" s="92">
        <f t="shared" si="23"/>
        <v>0</v>
      </c>
      <c r="DD28" s="92">
        <f t="shared" si="24"/>
        <v>0</v>
      </c>
      <c r="DE28" s="93">
        <f t="shared" si="25"/>
        <v>0</v>
      </c>
      <c r="DF28" s="79">
        <f t="shared" si="26"/>
        <v>0.09</v>
      </c>
      <c r="DG28" s="87" t="str">
        <f t="shared" si="43"/>
        <v>BUENO</v>
      </c>
      <c r="DH28" s="70"/>
      <c r="DI28" s="146">
        <v>1189</v>
      </c>
      <c r="DJ28" s="103">
        <f t="shared" si="27"/>
        <v>0.10597140454163162</v>
      </c>
      <c r="DK28" s="92">
        <f t="shared" si="28"/>
        <v>0</v>
      </c>
      <c r="DL28" s="92">
        <f t="shared" si="29"/>
        <v>0</v>
      </c>
      <c r="DM28" s="92">
        <f t="shared" si="30"/>
        <v>0</v>
      </c>
      <c r="DN28" s="92">
        <f t="shared" si="31"/>
        <v>0</v>
      </c>
      <c r="DO28" s="92">
        <f t="shared" si="32"/>
        <v>0</v>
      </c>
      <c r="DP28" s="92">
        <f t="shared" si="33"/>
        <v>0</v>
      </c>
      <c r="DQ28" s="92">
        <f t="shared" si="34"/>
        <v>0</v>
      </c>
      <c r="DR28" s="92">
        <f t="shared" si="35"/>
        <v>0</v>
      </c>
      <c r="DS28" s="92">
        <f t="shared" si="36"/>
        <v>0</v>
      </c>
      <c r="DT28" s="92">
        <f t="shared" si="37"/>
        <v>0</v>
      </c>
      <c r="DU28" s="93">
        <f t="shared" si="38"/>
        <v>0</v>
      </c>
      <c r="DV28" s="79">
        <f t="shared" si="39"/>
        <v>0.11</v>
      </c>
      <c r="DW28" s="158" t="str">
        <f t="shared" si="40"/>
        <v>BUENO</v>
      </c>
      <c r="DX28" s="160"/>
      <c r="DY28" s="163">
        <f t="shared" si="41"/>
        <v>1755</v>
      </c>
      <c r="DZ28" s="164">
        <f t="shared" si="42"/>
        <v>2295</v>
      </c>
      <c r="EA28" s="257">
        <v>41</v>
      </c>
      <c r="EB28" s="258">
        <v>21</v>
      </c>
      <c r="EC28" s="257"/>
      <c r="ED28" s="258"/>
      <c r="EE28" s="257"/>
      <c r="EF28" s="258"/>
      <c r="EG28" s="257"/>
      <c r="EH28" s="258"/>
      <c r="EI28" s="257"/>
      <c r="EJ28" s="258"/>
      <c r="EK28" s="257"/>
      <c r="EL28" s="258"/>
      <c r="EM28" s="257"/>
      <c r="EN28" s="258"/>
      <c r="EO28" s="257"/>
      <c r="EP28" s="258"/>
      <c r="EQ28" s="257"/>
      <c r="ER28" s="258"/>
      <c r="ES28" s="257"/>
      <c r="ET28" s="258"/>
      <c r="EU28" s="257"/>
      <c r="EV28" s="258"/>
      <c r="EW28" s="257"/>
      <c r="EX28" s="258"/>
    </row>
    <row r="29" spans="1:154 2416:2417" ht="170.1" customHeight="1" thickTop="1" thickBot="1" x14ac:dyDescent="0.3">
      <c r="A29" s="44">
        <v>22</v>
      </c>
      <c r="B29" s="182" t="s">
        <v>35</v>
      </c>
      <c r="C29" s="182" t="s">
        <v>161</v>
      </c>
      <c r="D29" s="221">
        <f t="shared" si="46"/>
        <v>146</v>
      </c>
      <c r="E29" s="222">
        <v>84</v>
      </c>
      <c r="F29" s="230">
        <v>62</v>
      </c>
      <c r="G29" s="225">
        <v>0</v>
      </c>
      <c r="H29" s="225">
        <v>192</v>
      </c>
      <c r="I29" s="226">
        <v>0</v>
      </c>
      <c r="J29" s="112">
        <v>153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208">
        <f t="shared" si="9"/>
        <v>153</v>
      </c>
      <c r="W29" s="111">
        <v>4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208">
        <f t="shared" si="0"/>
        <v>4</v>
      </c>
      <c r="AJ29" s="35">
        <f t="shared" si="1"/>
        <v>237</v>
      </c>
      <c r="AK29" s="36">
        <f t="shared" si="2"/>
        <v>0</v>
      </c>
      <c r="AL29" s="37">
        <f t="shared" si="3"/>
        <v>66</v>
      </c>
      <c r="AM29" s="23">
        <v>141</v>
      </c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191">
        <f t="shared" si="10"/>
        <v>141</v>
      </c>
      <c r="AZ29" s="122">
        <v>0</v>
      </c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91">
        <f t="shared" si="4"/>
        <v>0</v>
      </c>
      <c r="BM29" s="12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3"/>
      <c r="BY29" s="195">
        <f>SUM(BM29:BX29)</f>
        <v>0</v>
      </c>
      <c r="BZ29" s="121">
        <v>0</v>
      </c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200">
        <f>SUM(BZ29:CK29)</f>
        <v>0</v>
      </c>
      <c r="CM29" s="41">
        <f t="shared" si="11"/>
        <v>96</v>
      </c>
      <c r="CN29" s="42">
        <f t="shared" si="7"/>
        <v>0</v>
      </c>
      <c r="CO29" s="43">
        <f t="shared" si="12"/>
        <v>66</v>
      </c>
      <c r="CP29" s="77"/>
      <c r="CQ29" s="253">
        <f t="shared" si="13"/>
        <v>141</v>
      </c>
      <c r="CR29" s="74"/>
      <c r="CS29" s="138">
        <v>2000</v>
      </c>
      <c r="CT29" s="91">
        <f t="shared" si="14"/>
        <v>7.0499999999999993E-2</v>
      </c>
      <c r="CU29" s="92">
        <f t="shared" si="15"/>
        <v>0</v>
      </c>
      <c r="CV29" s="92">
        <f t="shared" si="16"/>
        <v>0</v>
      </c>
      <c r="CW29" s="92">
        <f t="shared" si="17"/>
        <v>0</v>
      </c>
      <c r="CX29" s="92">
        <f t="shared" si="18"/>
        <v>0</v>
      </c>
      <c r="CY29" s="92">
        <f t="shared" si="19"/>
        <v>0</v>
      </c>
      <c r="CZ29" s="92">
        <f t="shared" si="20"/>
        <v>0</v>
      </c>
      <c r="DA29" s="92">
        <f t="shared" si="21"/>
        <v>0</v>
      </c>
      <c r="DB29" s="92">
        <f t="shared" si="22"/>
        <v>0</v>
      </c>
      <c r="DC29" s="92">
        <f t="shared" si="23"/>
        <v>0</v>
      </c>
      <c r="DD29" s="92">
        <f t="shared" si="24"/>
        <v>0</v>
      </c>
      <c r="DE29" s="93">
        <f t="shared" si="25"/>
        <v>0</v>
      </c>
      <c r="DF29" s="79">
        <f>ROUND(SUM(CT29:DE29),2)</f>
        <v>7.0000000000000007E-2</v>
      </c>
      <c r="DG29" s="87" t="str">
        <f t="shared" si="43"/>
        <v>BAJO</v>
      </c>
      <c r="DH29" s="70"/>
      <c r="DI29" s="146">
        <v>1902</v>
      </c>
      <c r="DJ29" s="103">
        <f t="shared" si="27"/>
        <v>7.4132492113564666E-2</v>
      </c>
      <c r="DK29" s="92">
        <f t="shared" si="28"/>
        <v>0</v>
      </c>
      <c r="DL29" s="92">
        <f t="shared" si="29"/>
        <v>0</v>
      </c>
      <c r="DM29" s="92">
        <f t="shared" si="30"/>
        <v>0</v>
      </c>
      <c r="DN29" s="92">
        <f t="shared" si="31"/>
        <v>0</v>
      </c>
      <c r="DO29" s="92">
        <f t="shared" si="32"/>
        <v>0</v>
      </c>
      <c r="DP29" s="92">
        <f t="shared" si="33"/>
        <v>0</v>
      </c>
      <c r="DQ29" s="92">
        <f t="shared" si="34"/>
        <v>0</v>
      </c>
      <c r="DR29" s="92">
        <f t="shared" si="35"/>
        <v>0</v>
      </c>
      <c r="DS29" s="92">
        <f t="shared" si="36"/>
        <v>0</v>
      </c>
      <c r="DT29" s="92">
        <f t="shared" si="37"/>
        <v>0</v>
      </c>
      <c r="DU29" s="93">
        <f t="shared" si="38"/>
        <v>0</v>
      </c>
      <c r="DV29" s="79">
        <f>ROUND(SUM(DJ29:DU29),2)</f>
        <v>7.0000000000000007E-2</v>
      </c>
      <c r="DW29" s="158" t="str">
        <f t="shared" si="40"/>
        <v>BAJO</v>
      </c>
      <c r="DX29" s="160"/>
      <c r="DY29" s="163">
        <f t="shared" si="41"/>
        <v>2600</v>
      </c>
      <c r="DZ29" s="164">
        <f t="shared" si="42"/>
        <v>3400</v>
      </c>
      <c r="EA29" s="257">
        <v>10</v>
      </c>
      <c r="EB29" s="258">
        <v>7</v>
      </c>
      <c r="EC29" s="257"/>
      <c r="ED29" s="258"/>
      <c r="EE29" s="257"/>
      <c r="EF29" s="258"/>
      <c r="EG29" s="257"/>
      <c r="EH29" s="258"/>
      <c r="EI29" s="257"/>
      <c r="EJ29" s="258"/>
      <c r="EK29" s="257"/>
      <c r="EL29" s="258"/>
      <c r="EM29" s="257"/>
      <c r="EN29" s="258"/>
      <c r="EO29" s="257"/>
      <c r="EP29" s="258"/>
      <c r="EQ29" s="257"/>
      <c r="ER29" s="258"/>
      <c r="ES29" s="257"/>
      <c r="ET29" s="258"/>
      <c r="EU29" s="257"/>
      <c r="EV29" s="258"/>
      <c r="EW29" s="257"/>
      <c r="EX29" s="258"/>
    </row>
    <row r="30" spans="1:154 2416:2417" ht="170.1" customHeight="1" thickTop="1" thickBot="1" x14ac:dyDescent="0.3">
      <c r="A30" s="44">
        <v>23</v>
      </c>
      <c r="B30" s="182" t="s">
        <v>36</v>
      </c>
      <c r="C30" s="182" t="s">
        <v>162</v>
      </c>
      <c r="D30" s="221">
        <f t="shared" si="46"/>
        <v>320</v>
      </c>
      <c r="E30" s="222">
        <v>251</v>
      </c>
      <c r="F30" s="230">
        <v>58</v>
      </c>
      <c r="G30" s="225">
        <v>11</v>
      </c>
      <c r="H30" s="225">
        <v>101</v>
      </c>
      <c r="I30" s="226">
        <v>0</v>
      </c>
      <c r="J30" s="112">
        <v>243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208">
        <f t="shared" si="9"/>
        <v>243</v>
      </c>
      <c r="W30" s="111">
        <v>1</v>
      </c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208">
        <f t="shared" si="0"/>
        <v>1</v>
      </c>
      <c r="AJ30" s="35">
        <f t="shared" si="1"/>
        <v>494</v>
      </c>
      <c r="AK30" s="36">
        <f t="shared" si="2"/>
        <v>0</v>
      </c>
      <c r="AL30" s="37">
        <f t="shared" si="3"/>
        <v>59</v>
      </c>
      <c r="AM30" s="23">
        <v>169</v>
      </c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191">
        <f t="shared" si="10"/>
        <v>169</v>
      </c>
      <c r="AZ30" s="122">
        <v>0</v>
      </c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91">
        <f t="shared" si="4"/>
        <v>0</v>
      </c>
      <c r="BM30" s="12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3"/>
      <c r="BY30" s="195">
        <f t="shared" si="44"/>
        <v>0</v>
      </c>
      <c r="BZ30" s="121">
        <v>0</v>
      </c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200">
        <f t="shared" si="47"/>
        <v>0</v>
      </c>
      <c r="CM30" s="41">
        <f t="shared" si="11"/>
        <v>325</v>
      </c>
      <c r="CN30" s="42">
        <f t="shared" si="7"/>
        <v>0</v>
      </c>
      <c r="CO30" s="43">
        <f t="shared" si="12"/>
        <v>59</v>
      </c>
      <c r="CP30" s="77"/>
      <c r="CQ30" s="253">
        <f t="shared" si="13"/>
        <v>169</v>
      </c>
      <c r="CR30" s="74"/>
      <c r="CS30" s="138">
        <v>1400</v>
      </c>
      <c r="CT30" s="91">
        <f t="shared" si="14"/>
        <v>0.12071428571428572</v>
      </c>
      <c r="CU30" s="92">
        <f t="shared" si="15"/>
        <v>0</v>
      </c>
      <c r="CV30" s="92">
        <f t="shared" si="16"/>
        <v>0</v>
      </c>
      <c r="CW30" s="92">
        <f t="shared" si="17"/>
        <v>0</v>
      </c>
      <c r="CX30" s="92">
        <f t="shared" si="18"/>
        <v>0</v>
      </c>
      <c r="CY30" s="92">
        <f t="shared" si="19"/>
        <v>0</v>
      </c>
      <c r="CZ30" s="92">
        <f t="shared" si="20"/>
        <v>0</v>
      </c>
      <c r="DA30" s="92">
        <f t="shared" si="21"/>
        <v>0</v>
      </c>
      <c r="DB30" s="92">
        <f t="shared" si="22"/>
        <v>0</v>
      </c>
      <c r="DC30" s="92">
        <f t="shared" si="23"/>
        <v>0</v>
      </c>
      <c r="DD30" s="92">
        <f t="shared" si="24"/>
        <v>0</v>
      </c>
      <c r="DE30" s="93">
        <f t="shared" si="25"/>
        <v>0</v>
      </c>
      <c r="DF30" s="79">
        <f t="shared" si="26"/>
        <v>0.12</v>
      </c>
      <c r="DG30" s="87" t="str">
        <f t="shared" si="43"/>
        <v>BUENO</v>
      </c>
      <c r="DH30" s="70"/>
      <c r="DI30" s="145">
        <v>1400</v>
      </c>
      <c r="DJ30" s="103">
        <f t="shared" si="27"/>
        <v>0.12071428571428572</v>
      </c>
      <c r="DK30" s="92">
        <f t="shared" si="28"/>
        <v>0</v>
      </c>
      <c r="DL30" s="92">
        <f t="shared" si="29"/>
        <v>0</v>
      </c>
      <c r="DM30" s="92">
        <f t="shared" si="30"/>
        <v>0</v>
      </c>
      <c r="DN30" s="92">
        <f t="shared" si="31"/>
        <v>0</v>
      </c>
      <c r="DO30" s="92">
        <f t="shared" si="32"/>
        <v>0</v>
      </c>
      <c r="DP30" s="92">
        <f t="shared" si="33"/>
        <v>0</v>
      </c>
      <c r="DQ30" s="92">
        <f t="shared" si="34"/>
        <v>0</v>
      </c>
      <c r="DR30" s="92">
        <f t="shared" si="35"/>
        <v>0</v>
      </c>
      <c r="DS30" s="92">
        <f t="shared" si="36"/>
        <v>0</v>
      </c>
      <c r="DT30" s="92">
        <f t="shared" si="37"/>
        <v>0</v>
      </c>
      <c r="DU30" s="93">
        <f t="shared" si="38"/>
        <v>0</v>
      </c>
      <c r="DV30" s="79">
        <f t="shared" ref="DV30:DV56" si="48">ROUND(SUM(DJ30:DU30),2)</f>
        <v>0.12</v>
      </c>
      <c r="DW30" s="158" t="str">
        <f t="shared" si="40"/>
        <v>BUENO</v>
      </c>
      <c r="DX30" s="160"/>
      <c r="DY30" s="163">
        <f t="shared" si="41"/>
        <v>1820</v>
      </c>
      <c r="DZ30" s="164">
        <f t="shared" si="42"/>
        <v>2380</v>
      </c>
      <c r="EA30" s="257">
        <v>65</v>
      </c>
      <c r="EB30" s="258">
        <v>40</v>
      </c>
      <c r="EC30" s="257"/>
      <c r="ED30" s="258"/>
      <c r="EE30" s="257"/>
      <c r="EF30" s="258"/>
      <c r="EG30" s="257"/>
      <c r="EH30" s="258"/>
      <c r="EI30" s="257"/>
      <c r="EJ30" s="258"/>
      <c r="EK30" s="257"/>
      <c r="EL30" s="258"/>
      <c r="EM30" s="257"/>
      <c r="EN30" s="258"/>
      <c r="EO30" s="257"/>
      <c r="EP30" s="258"/>
      <c r="EQ30" s="257"/>
      <c r="ER30" s="258"/>
      <c r="ES30" s="257"/>
      <c r="ET30" s="258"/>
      <c r="EU30" s="257"/>
      <c r="EV30" s="258"/>
      <c r="EW30" s="257"/>
      <c r="EX30" s="258"/>
    </row>
    <row r="31" spans="1:154 2416:2417" s="8" customFormat="1" ht="170.1" customHeight="1" thickTop="1" thickBot="1" x14ac:dyDescent="0.3">
      <c r="A31" s="44">
        <v>24</v>
      </c>
      <c r="B31" s="182" t="s">
        <v>39</v>
      </c>
      <c r="C31" s="182" t="s">
        <v>163</v>
      </c>
      <c r="D31" s="221">
        <f>E31+F31+G31+I31</f>
        <v>116</v>
      </c>
      <c r="E31" s="222">
        <v>57</v>
      </c>
      <c r="F31" s="233">
        <v>2</v>
      </c>
      <c r="G31" s="229">
        <v>7</v>
      </c>
      <c r="H31" s="229">
        <v>96</v>
      </c>
      <c r="I31" s="226">
        <v>50</v>
      </c>
      <c r="J31" s="112">
        <v>72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208">
        <f t="shared" si="9"/>
        <v>72</v>
      </c>
      <c r="W31" s="111">
        <v>2</v>
      </c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208">
        <f t="shared" si="0"/>
        <v>2</v>
      </c>
      <c r="AJ31" s="35">
        <f t="shared" si="1"/>
        <v>179</v>
      </c>
      <c r="AK31" s="36">
        <f t="shared" si="2"/>
        <v>50</v>
      </c>
      <c r="AL31" s="37">
        <f t="shared" si="3"/>
        <v>4</v>
      </c>
      <c r="AM31" s="24">
        <v>73</v>
      </c>
      <c r="AN31" s="24"/>
      <c r="AO31" s="24"/>
      <c r="AP31" s="24"/>
      <c r="AQ31" s="24"/>
      <c r="AR31" s="24"/>
      <c r="AS31" s="23"/>
      <c r="AT31" s="23"/>
      <c r="AU31" s="23"/>
      <c r="AV31" s="23"/>
      <c r="AW31" s="23"/>
      <c r="AX31" s="23"/>
      <c r="AY31" s="191">
        <f t="shared" si="10"/>
        <v>73</v>
      </c>
      <c r="AZ31" s="123">
        <v>1</v>
      </c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91">
        <f t="shared" si="4"/>
        <v>1</v>
      </c>
      <c r="BM31" s="123">
        <v>1</v>
      </c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95">
        <f t="shared" si="44"/>
        <v>1</v>
      </c>
      <c r="BZ31" s="123">
        <v>0</v>
      </c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200">
        <f t="shared" si="47"/>
        <v>0</v>
      </c>
      <c r="CM31" s="41">
        <f t="shared" si="11"/>
        <v>105</v>
      </c>
      <c r="CN31" s="42">
        <f t="shared" si="7"/>
        <v>50</v>
      </c>
      <c r="CO31" s="43">
        <f t="shared" si="12"/>
        <v>3</v>
      </c>
      <c r="CP31" s="77"/>
      <c r="CQ31" s="253">
        <f t="shared" si="13"/>
        <v>73</v>
      </c>
      <c r="CR31" s="74"/>
      <c r="CS31" s="138">
        <v>1000</v>
      </c>
      <c r="CT31" s="91">
        <f t="shared" si="14"/>
        <v>7.2999999999999995E-2</v>
      </c>
      <c r="CU31" s="92">
        <f t="shared" si="15"/>
        <v>0</v>
      </c>
      <c r="CV31" s="92">
        <f t="shared" si="16"/>
        <v>0</v>
      </c>
      <c r="CW31" s="92">
        <f t="shared" si="17"/>
        <v>0</v>
      </c>
      <c r="CX31" s="92">
        <f t="shared" si="18"/>
        <v>0</v>
      </c>
      <c r="CY31" s="92">
        <f t="shared" si="19"/>
        <v>0</v>
      </c>
      <c r="CZ31" s="92">
        <f t="shared" si="20"/>
        <v>0</v>
      </c>
      <c r="DA31" s="92">
        <f t="shared" si="21"/>
        <v>0</v>
      </c>
      <c r="DB31" s="92">
        <f t="shared" si="22"/>
        <v>0</v>
      </c>
      <c r="DC31" s="92">
        <f t="shared" si="23"/>
        <v>0</v>
      </c>
      <c r="DD31" s="92">
        <f t="shared" si="24"/>
        <v>0</v>
      </c>
      <c r="DE31" s="93">
        <f t="shared" si="25"/>
        <v>0</v>
      </c>
      <c r="DF31" s="79">
        <f t="shared" si="26"/>
        <v>7.0000000000000007E-2</v>
      </c>
      <c r="DG31" s="87" t="str">
        <f t="shared" si="43"/>
        <v>BAJO</v>
      </c>
      <c r="DH31" s="70"/>
      <c r="DI31" s="146">
        <v>474</v>
      </c>
      <c r="DJ31" s="103">
        <f t="shared" si="27"/>
        <v>0.15400843881856541</v>
      </c>
      <c r="DK31" s="92">
        <f t="shared" si="28"/>
        <v>0</v>
      </c>
      <c r="DL31" s="92">
        <f t="shared" si="29"/>
        <v>0</v>
      </c>
      <c r="DM31" s="92">
        <f t="shared" si="30"/>
        <v>0</v>
      </c>
      <c r="DN31" s="92">
        <f t="shared" si="31"/>
        <v>0</v>
      </c>
      <c r="DO31" s="92">
        <f t="shared" si="32"/>
        <v>0</v>
      </c>
      <c r="DP31" s="92">
        <f t="shared" si="33"/>
        <v>0</v>
      </c>
      <c r="DQ31" s="92">
        <f t="shared" si="34"/>
        <v>0</v>
      </c>
      <c r="DR31" s="92">
        <f t="shared" si="35"/>
        <v>0</v>
      </c>
      <c r="DS31" s="92">
        <f t="shared" si="36"/>
        <v>0</v>
      </c>
      <c r="DT31" s="92">
        <f t="shared" si="37"/>
        <v>0</v>
      </c>
      <c r="DU31" s="93">
        <f t="shared" si="38"/>
        <v>0</v>
      </c>
      <c r="DV31" s="79">
        <f t="shared" si="48"/>
        <v>0.15</v>
      </c>
      <c r="DW31" s="158" t="str">
        <f t="shared" si="40"/>
        <v>BUENO</v>
      </c>
      <c r="DX31" s="160"/>
      <c r="DY31" s="163">
        <f t="shared" si="41"/>
        <v>1300</v>
      </c>
      <c r="DZ31" s="164">
        <f t="shared" si="42"/>
        <v>1700</v>
      </c>
      <c r="EA31" s="260">
        <v>93</v>
      </c>
      <c r="EB31" s="261">
        <v>39</v>
      </c>
      <c r="EC31" s="260"/>
      <c r="ED31" s="261"/>
      <c r="EE31" s="260"/>
      <c r="EF31" s="261"/>
      <c r="EG31" s="260"/>
      <c r="EH31" s="261"/>
      <c r="EI31" s="260"/>
      <c r="EJ31" s="261"/>
      <c r="EK31" s="260"/>
      <c r="EL31" s="261"/>
      <c r="EM31" s="260"/>
      <c r="EN31" s="261"/>
      <c r="EO31" s="260"/>
      <c r="EP31" s="261"/>
      <c r="EQ31" s="260"/>
      <c r="ER31" s="261"/>
      <c r="ES31" s="260"/>
      <c r="ET31" s="261"/>
      <c r="EU31" s="260"/>
      <c r="EV31" s="261"/>
      <c r="EW31" s="260"/>
      <c r="EX31" s="261"/>
    </row>
    <row r="32" spans="1:154 2416:2417" ht="170.1" customHeight="1" thickTop="1" thickBot="1" x14ac:dyDescent="0.3">
      <c r="A32" s="44">
        <v>25</v>
      </c>
      <c r="B32" s="182" t="s">
        <v>37</v>
      </c>
      <c r="C32" s="182" t="s">
        <v>164</v>
      </c>
      <c r="D32" s="221">
        <f t="shared" si="46"/>
        <v>420</v>
      </c>
      <c r="E32" s="222">
        <v>377</v>
      </c>
      <c r="F32" s="230">
        <v>37</v>
      </c>
      <c r="G32" s="225">
        <v>6</v>
      </c>
      <c r="H32" s="225">
        <v>22</v>
      </c>
      <c r="I32" s="226">
        <v>0</v>
      </c>
      <c r="J32" s="112">
        <v>44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208">
        <f t="shared" si="9"/>
        <v>44</v>
      </c>
      <c r="W32" s="111">
        <v>0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208">
        <f t="shared" si="0"/>
        <v>0</v>
      </c>
      <c r="AJ32" s="35">
        <f t="shared" si="1"/>
        <v>421</v>
      </c>
      <c r="AK32" s="36">
        <f t="shared" si="2"/>
        <v>0</v>
      </c>
      <c r="AL32" s="37">
        <f t="shared" si="3"/>
        <v>37</v>
      </c>
      <c r="AM32" s="23">
        <v>38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191">
        <f t="shared" si="10"/>
        <v>38</v>
      </c>
      <c r="AZ32" s="122">
        <v>0</v>
      </c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91">
        <f t="shared" si="4"/>
        <v>0</v>
      </c>
      <c r="BM32" s="122">
        <v>1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3"/>
      <c r="BY32" s="195">
        <f t="shared" si="44"/>
        <v>1</v>
      </c>
      <c r="BZ32" s="123">
        <v>0</v>
      </c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200">
        <f t="shared" si="47"/>
        <v>0</v>
      </c>
      <c r="CM32" s="41">
        <f t="shared" si="11"/>
        <v>382</v>
      </c>
      <c r="CN32" s="42">
        <f t="shared" si="7"/>
        <v>0</v>
      </c>
      <c r="CO32" s="43">
        <f t="shared" si="12"/>
        <v>37</v>
      </c>
      <c r="CP32" s="77"/>
      <c r="CQ32" s="253">
        <f t="shared" si="13"/>
        <v>38</v>
      </c>
      <c r="CR32" s="74"/>
      <c r="CS32" s="138">
        <v>440</v>
      </c>
      <c r="CT32" s="91">
        <f t="shared" si="14"/>
        <v>8.6363636363636365E-2</v>
      </c>
      <c r="CU32" s="92">
        <f t="shared" si="15"/>
        <v>0</v>
      </c>
      <c r="CV32" s="92">
        <f t="shared" si="16"/>
        <v>0</v>
      </c>
      <c r="CW32" s="92">
        <f t="shared" si="17"/>
        <v>0</v>
      </c>
      <c r="CX32" s="92">
        <f t="shared" si="18"/>
        <v>0</v>
      </c>
      <c r="CY32" s="92">
        <f t="shared" si="19"/>
        <v>0</v>
      </c>
      <c r="CZ32" s="92">
        <f t="shared" si="20"/>
        <v>0</v>
      </c>
      <c r="DA32" s="92">
        <f t="shared" si="21"/>
        <v>0</v>
      </c>
      <c r="DB32" s="92">
        <f t="shared" si="22"/>
        <v>0</v>
      </c>
      <c r="DC32" s="92">
        <f t="shared" si="23"/>
        <v>0</v>
      </c>
      <c r="DD32" s="92">
        <f t="shared" si="24"/>
        <v>0</v>
      </c>
      <c r="DE32" s="93">
        <f t="shared" si="25"/>
        <v>0</v>
      </c>
      <c r="DF32" s="79">
        <f t="shared" si="26"/>
        <v>0.09</v>
      </c>
      <c r="DG32" s="87" t="str">
        <f t="shared" si="43"/>
        <v>BUENO</v>
      </c>
      <c r="DH32" s="70"/>
      <c r="DI32" s="145">
        <v>440</v>
      </c>
      <c r="DJ32" s="103">
        <f t="shared" si="27"/>
        <v>8.6363636363636365E-2</v>
      </c>
      <c r="DK32" s="92">
        <f t="shared" si="28"/>
        <v>0</v>
      </c>
      <c r="DL32" s="92">
        <f t="shared" si="29"/>
        <v>0</v>
      </c>
      <c r="DM32" s="92">
        <f t="shared" si="30"/>
        <v>0</v>
      </c>
      <c r="DN32" s="92">
        <f t="shared" si="31"/>
        <v>0</v>
      </c>
      <c r="DO32" s="92">
        <f t="shared" si="32"/>
        <v>0</v>
      </c>
      <c r="DP32" s="92">
        <f t="shared" si="33"/>
        <v>0</v>
      </c>
      <c r="DQ32" s="92">
        <f t="shared" si="34"/>
        <v>0</v>
      </c>
      <c r="DR32" s="92">
        <f t="shared" si="35"/>
        <v>0</v>
      </c>
      <c r="DS32" s="92">
        <f t="shared" si="36"/>
        <v>0</v>
      </c>
      <c r="DT32" s="92">
        <f t="shared" si="37"/>
        <v>0</v>
      </c>
      <c r="DU32" s="93">
        <f t="shared" si="38"/>
        <v>0</v>
      </c>
      <c r="DV32" s="79">
        <f t="shared" si="48"/>
        <v>0.09</v>
      </c>
      <c r="DW32" s="158" t="str">
        <f t="shared" si="40"/>
        <v>BUENO</v>
      </c>
      <c r="DX32" s="160"/>
      <c r="DY32" s="163">
        <f t="shared" si="41"/>
        <v>572</v>
      </c>
      <c r="DZ32" s="164">
        <f t="shared" si="42"/>
        <v>748</v>
      </c>
      <c r="EA32" s="257">
        <v>125</v>
      </c>
      <c r="EB32" s="258">
        <v>49</v>
      </c>
      <c r="EC32" s="257"/>
      <c r="ED32" s="258"/>
      <c r="EE32" s="257"/>
      <c r="EF32" s="258"/>
      <c r="EG32" s="257"/>
      <c r="EH32" s="258"/>
      <c r="EI32" s="257"/>
      <c r="EJ32" s="258"/>
      <c r="EK32" s="257"/>
      <c r="EL32" s="258"/>
      <c r="EM32" s="257"/>
      <c r="EN32" s="258"/>
      <c r="EO32" s="257"/>
      <c r="EP32" s="258"/>
      <c r="EQ32" s="257"/>
      <c r="ER32" s="258"/>
      <c r="ES32" s="257"/>
      <c r="ET32" s="258"/>
      <c r="EU32" s="257"/>
      <c r="EV32" s="258"/>
      <c r="EW32" s="257"/>
      <c r="EX32" s="258"/>
    </row>
    <row r="33" spans="1:154" ht="170.1" customHeight="1" thickTop="1" thickBot="1" x14ac:dyDescent="0.3">
      <c r="A33" s="44">
        <v>26</v>
      </c>
      <c r="B33" s="182" t="s">
        <v>38</v>
      </c>
      <c r="C33" s="182" t="s">
        <v>165</v>
      </c>
      <c r="D33" s="221">
        <f t="shared" si="46"/>
        <v>294</v>
      </c>
      <c r="E33" s="222">
        <v>61</v>
      </c>
      <c r="F33" s="230">
        <v>0</v>
      </c>
      <c r="G33" s="225">
        <v>31</v>
      </c>
      <c r="H33" s="225">
        <v>48</v>
      </c>
      <c r="I33" s="226">
        <v>202</v>
      </c>
      <c r="J33" s="112">
        <v>47</v>
      </c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208">
        <f t="shared" si="9"/>
        <v>47</v>
      </c>
      <c r="W33" s="111">
        <v>2</v>
      </c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208">
        <f t="shared" si="0"/>
        <v>2</v>
      </c>
      <c r="AJ33" s="35">
        <f t="shared" si="1"/>
        <v>310</v>
      </c>
      <c r="AK33" s="36">
        <f t="shared" si="2"/>
        <v>202</v>
      </c>
      <c r="AL33" s="37">
        <f t="shared" si="3"/>
        <v>2</v>
      </c>
      <c r="AM33" s="23">
        <v>32</v>
      </c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191">
        <f t="shared" si="10"/>
        <v>32</v>
      </c>
      <c r="AZ33" s="122">
        <v>0</v>
      </c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91">
        <f t="shared" si="4"/>
        <v>0</v>
      </c>
      <c r="BM33" s="122">
        <v>1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3"/>
      <c r="BY33" s="195">
        <f t="shared" si="44"/>
        <v>1</v>
      </c>
      <c r="BZ33" s="122">
        <v>0</v>
      </c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200">
        <f t="shared" si="47"/>
        <v>0</v>
      </c>
      <c r="CM33" s="41">
        <f>AJ33-AY33-BY33</f>
        <v>277</v>
      </c>
      <c r="CN33" s="42">
        <f t="shared" si="7"/>
        <v>202</v>
      </c>
      <c r="CO33" s="43">
        <f>AL33-BL33-CL33</f>
        <v>2</v>
      </c>
      <c r="CP33" s="77"/>
      <c r="CQ33" s="253">
        <f t="shared" si="13"/>
        <v>32</v>
      </c>
      <c r="CR33" s="74"/>
      <c r="CS33" s="138">
        <v>440</v>
      </c>
      <c r="CT33" s="91">
        <f t="shared" si="14"/>
        <v>7.2727272727272724E-2</v>
      </c>
      <c r="CU33" s="92">
        <f t="shared" si="15"/>
        <v>0</v>
      </c>
      <c r="CV33" s="92">
        <f t="shared" si="16"/>
        <v>0</v>
      </c>
      <c r="CW33" s="92">
        <f t="shared" si="17"/>
        <v>0</v>
      </c>
      <c r="CX33" s="92">
        <f t="shared" si="18"/>
        <v>0</v>
      </c>
      <c r="CY33" s="92">
        <f t="shared" si="19"/>
        <v>0</v>
      </c>
      <c r="CZ33" s="92">
        <f t="shared" si="20"/>
        <v>0</v>
      </c>
      <c r="DA33" s="92">
        <f t="shared" si="21"/>
        <v>0</v>
      </c>
      <c r="DB33" s="92">
        <f t="shared" si="22"/>
        <v>0</v>
      </c>
      <c r="DC33" s="92">
        <f t="shared" si="23"/>
        <v>0</v>
      </c>
      <c r="DD33" s="92">
        <f t="shared" si="24"/>
        <v>0</v>
      </c>
      <c r="DE33" s="93">
        <f t="shared" si="25"/>
        <v>0</v>
      </c>
      <c r="DF33" s="79">
        <f t="shared" si="26"/>
        <v>7.0000000000000007E-2</v>
      </c>
      <c r="DG33" s="87" t="str">
        <f t="shared" si="43"/>
        <v>BAJO</v>
      </c>
      <c r="DH33" s="70"/>
      <c r="DI33" s="145">
        <v>440</v>
      </c>
      <c r="DJ33" s="103">
        <f t="shared" si="27"/>
        <v>7.2727272727272724E-2</v>
      </c>
      <c r="DK33" s="92">
        <f t="shared" si="28"/>
        <v>0</v>
      </c>
      <c r="DL33" s="92">
        <f t="shared" si="29"/>
        <v>0</v>
      </c>
      <c r="DM33" s="92">
        <f t="shared" si="30"/>
        <v>0</v>
      </c>
      <c r="DN33" s="92">
        <f t="shared" si="31"/>
        <v>0</v>
      </c>
      <c r="DO33" s="92">
        <f t="shared" si="32"/>
        <v>0</v>
      </c>
      <c r="DP33" s="92">
        <f t="shared" si="33"/>
        <v>0</v>
      </c>
      <c r="DQ33" s="92">
        <f t="shared" si="34"/>
        <v>0</v>
      </c>
      <c r="DR33" s="92">
        <f t="shared" si="35"/>
        <v>0</v>
      </c>
      <c r="DS33" s="92">
        <f t="shared" si="36"/>
        <v>0</v>
      </c>
      <c r="DT33" s="92">
        <f t="shared" si="37"/>
        <v>0</v>
      </c>
      <c r="DU33" s="93">
        <f t="shared" si="38"/>
        <v>0</v>
      </c>
      <c r="DV33" s="79">
        <f t="shared" si="48"/>
        <v>7.0000000000000007E-2</v>
      </c>
      <c r="DW33" s="158" t="str">
        <f t="shared" si="40"/>
        <v>BAJO</v>
      </c>
      <c r="DX33" s="160"/>
      <c r="DY33" s="163">
        <f t="shared" si="41"/>
        <v>572</v>
      </c>
      <c r="DZ33" s="164">
        <f t="shared" si="42"/>
        <v>748</v>
      </c>
      <c r="EA33" s="257">
        <v>153</v>
      </c>
      <c r="EB33" s="258">
        <v>43</v>
      </c>
      <c r="EC33" s="257"/>
      <c r="ED33" s="258"/>
      <c r="EE33" s="257"/>
      <c r="EF33" s="258"/>
      <c r="EG33" s="257"/>
      <c r="EH33" s="258"/>
      <c r="EI33" s="257"/>
      <c r="EJ33" s="258"/>
      <c r="EK33" s="257"/>
      <c r="EL33" s="258"/>
      <c r="EM33" s="257"/>
      <c r="EN33" s="258"/>
      <c r="EO33" s="257"/>
      <c r="EP33" s="258"/>
      <c r="EQ33" s="257"/>
      <c r="ER33" s="258"/>
      <c r="ES33" s="257"/>
      <c r="ET33" s="258"/>
      <c r="EU33" s="257"/>
      <c r="EV33" s="258"/>
      <c r="EW33" s="257"/>
      <c r="EX33" s="258"/>
    </row>
    <row r="34" spans="1:154" ht="170.1" customHeight="1" thickTop="1" thickBot="1" x14ac:dyDescent="0.3">
      <c r="A34" s="44">
        <v>27</v>
      </c>
      <c r="B34" s="182" t="s">
        <v>239</v>
      </c>
      <c r="C34" s="182" t="s">
        <v>166</v>
      </c>
      <c r="D34" s="221">
        <f t="shared" si="46"/>
        <v>25</v>
      </c>
      <c r="E34" s="222">
        <v>19</v>
      </c>
      <c r="F34" s="230">
        <v>5</v>
      </c>
      <c r="G34" s="225">
        <v>1</v>
      </c>
      <c r="H34" s="225">
        <v>6</v>
      </c>
      <c r="I34" s="226">
        <v>0</v>
      </c>
      <c r="J34" s="112">
        <v>6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208">
        <f t="shared" si="9"/>
        <v>6</v>
      </c>
      <c r="W34" s="111">
        <v>0</v>
      </c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208">
        <f t="shared" si="0"/>
        <v>0</v>
      </c>
      <c r="AJ34" s="35">
        <f t="shared" si="1"/>
        <v>25</v>
      </c>
      <c r="AK34" s="36">
        <f t="shared" si="2"/>
        <v>0</v>
      </c>
      <c r="AL34" s="37">
        <f t="shared" si="3"/>
        <v>5</v>
      </c>
      <c r="AM34" s="23">
        <v>4</v>
      </c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191">
        <f t="shared" si="10"/>
        <v>4</v>
      </c>
      <c r="AZ34" s="122">
        <v>0</v>
      </c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91">
        <f t="shared" si="4"/>
        <v>0</v>
      </c>
      <c r="BM34" s="122">
        <v>3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3"/>
      <c r="BY34" s="195">
        <f t="shared" si="44"/>
        <v>3</v>
      </c>
      <c r="BZ34" s="122">
        <v>0</v>
      </c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200">
        <f t="shared" si="47"/>
        <v>0</v>
      </c>
      <c r="CM34" s="41">
        <f t="shared" si="11"/>
        <v>18</v>
      </c>
      <c r="CN34" s="42">
        <f t="shared" si="7"/>
        <v>0</v>
      </c>
      <c r="CO34" s="43">
        <f t="shared" si="12"/>
        <v>5</v>
      </c>
      <c r="CP34" s="77"/>
      <c r="CQ34" s="253">
        <f t="shared" si="13"/>
        <v>4</v>
      </c>
      <c r="CR34" s="74"/>
      <c r="CS34" s="138">
        <v>66</v>
      </c>
      <c r="CT34" s="91">
        <f t="shared" si="14"/>
        <v>6.0606060606060608E-2</v>
      </c>
      <c r="CU34" s="92">
        <f t="shared" si="15"/>
        <v>0</v>
      </c>
      <c r="CV34" s="92">
        <f t="shared" si="16"/>
        <v>0</v>
      </c>
      <c r="CW34" s="92">
        <f t="shared" si="17"/>
        <v>0</v>
      </c>
      <c r="CX34" s="92">
        <f t="shared" si="18"/>
        <v>0</v>
      </c>
      <c r="CY34" s="92">
        <f t="shared" si="19"/>
        <v>0</v>
      </c>
      <c r="CZ34" s="92">
        <f t="shared" si="20"/>
        <v>0</v>
      </c>
      <c r="DA34" s="92">
        <f t="shared" si="21"/>
        <v>0</v>
      </c>
      <c r="DB34" s="92">
        <f t="shared" si="22"/>
        <v>0</v>
      </c>
      <c r="DC34" s="92">
        <f t="shared" si="23"/>
        <v>0</v>
      </c>
      <c r="DD34" s="92">
        <f t="shared" si="24"/>
        <v>0</v>
      </c>
      <c r="DE34" s="93">
        <f t="shared" si="25"/>
        <v>0</v>
      </c>
      <c r="DF34" s="79">
        <f t="shared" si="26"/>
        <v>0.06</v>
      </c>
      <c r="DG34" s="87" t="str">
        <f t="shared" si="43"/>
        <v>BAJO</v>
      </c>
      <c r="DH34" s="70"/>
      <c r="DI34" s="145">
        <v>66</v>
      </c>
      <c r="DJ34" s="103">
        <f t="shared" si="27"/>
        <v>6.0606060606060608E-2</v>
      </c>
      <c r="DK34" s="92">
        <f t="shared" si="28"/>
        <v>0</v>
      </c>
      <c r="DL34" s="92">
        <f t="shared" si="29"/>
        <v>0</v>
      </c>
      <c r="DM34" s="92">
        <f t="shared" si="30"/>
        <v>0</v>
      </c>
      <c r="DN34" s="92">
        <f t="shared" si="31"/>
        <v>0</v>
      </c>
      <c r="DO34" s="92">
        <f t="shared" si="32"/>
        <v>0</v>
      </c>
      <c r="DP34" s="92">
        <f t="shared" si="33"/>
        <v>0</v>
      </c>
      <c r="DQ34" s="92">
        <f t="shared" si="34"/>
        <v>0</v>
      </c>
      <c r="DR34" s="92">
        <f t="shared" si="35"/>
        <v>0</v>
      </c>
      <c r="DS34" s="92">
        <f t="shared" si="36"/>
        <v>0</v>
      </c>
      <c r="DT34" s="92">
        <f t="shared" si="37"/>
        <v>0</v>
      </c>
      <c r="DU34" s="93">
        <f t="shared" si="38"/>
        <v>0</v>
      </c>
      <c r="DV34" s="79">
        <f t="shared" si="48"/>
        <v>0.06</v>
      </c>
      <c r="DW34" s="158" t="str">
        <f t="shared" si="40"/>
        <v>BAJO</v>
      </c>
      <c r="DX34" s="160"/>
      <c r="DY34" s="163">
        <f t="shared" si="41"/>
        <v>85.8</v>
      </c>
      <c r="DZ34" s="164">
        <f t="shared" si="42"/>
        <v>112.2</v>
      </c>
      <c r="EA34" s="257">
        <v>28</v>
      </c>
      <c r="EB34" s="258">
        <v>5</v>
      </c>
      <c r="EC34" s="257"/>
      <c r="ED34" s="258"/>
      <c r="EE34" s="257"/>
      <c r="EF34" s="258"/>
      <c r="EG34" s="257"/>
      <c r="EH34" s="258"/>
      <c r="EI34" s="257"/>
      <c r="EJ34" s="258"/>
      <c r="EK34" s="257"/>
      <c r="EL34" s="258"/>
      <c r="EM34" s="257"/>
      <c r="EN34" s="258"/>
      <c r="EO34" s="257"/>
      <c r="EP34" s="258"/>
      <c r="EQ34" s="257"/>
      <c r="ER34" s="258"/>
      <c r="ES34" s="257"/>
      <c r="ET34" s="258"/>
      <c r="EU34" s="257"/>
      <c r="EV34" s="258"/>
      <c r="EW34" s="257"/>
      <c r="EX34" s="258"/>
    </row>
    <row r="35" spans="1:154" ht="170.1" customHeight="1" thickTop="1" thickBot="1" x14ac:dyDescent="0.3">
      <c r="A35" s="44">
        <v>28</v>
      </c>
      <c r="B35" s="182" t="s">
        <v>40</v>
      </c>
      <c r="C35" s="182" t="s">
        <v>167</v>
      </c>
      <c r="D35" s="221">
        <f t="shared" si="46"/>
        <v>978</v>
      </c>
      <c r="E35" s="222">
        <v>287</v>
      </c>
      <c r="F35" s="230">
        <v>572</v>
      </c>
      <c r="G35" s="225">
        <v>119</v>
      </c>
      <c r="H35" s="225">
        <v>133</v>
      </c>
      <c r="I35" s="226">
        <v>0</v>
      </c>
      <c r="J35" s="112">
        <v>68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208">
        <f t="shared" si="9"/>
        <v>68</v>
      </c>
      <c r="W35" s="111">
        <v>111</v>
      </c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208">
        <f t="shared" si="0"/>
        <v>111</v>
      </c>
      <c r="AJ35" s="35">
        <f t="shared" si="1"/>
        <v>355</v>
      </c>
      <c r="AK35" s="36">
        <f t="shared" si="2"/>
        <v>0</v>
      </c>
      <c r="AL35" s="37">
        <f t="shared" si="3"/>
        <v>683</v>
      </c>
      <c r="AM35" s="23">
        <v>73</v>
      </c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191">
        <f t="shared" ref="AY35:AY40" si="49">SUM(AM35:AX35)</f>
        <v>73</v>
      </c>
      <c r="AZ35" s="122">
        <v>5</v>
      </c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91">
        <f t="shared" si="4"/>
        <v>5</v>
      </c>
      <c r="BM35" s="12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3"/>
      <c r="BY35" s="195">
        <f t="shared" si="44"/>
        <v>0</v>
      </c>
      <c r="BZ35" s="122">
        <v>0</v>
      </c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200">
        <f t="shared" si="47"/>
        <v>0</v>
      </c>
      <c r="CM35" s="41">
        <f t="shared" si="11"/>
        <v>282</v>
      </c>
      <c r="CN35" s="42">
        <f t="shared" si="7"/>
        <v>0</v>
      </c>
      <c r="CO35" s="43">
        <f t="shared" si="12"/>
        <v>678</v>
      </c>
      <c r="CP35" s="77"/>
      <c r="CQ35" s="253">
        <f t="shared" si="13"/>
        <v>73</v>
      </c>
      <c r="CR35" s="74"/>
      <c r="CS35" s="138">
        <v>600</v>
      </c>
      <c r="CT35" s="91">
        <f t="shared" si="14"/>
        <v>0.12166666666666667</v>
      </c>
      <c r="CU35" s="92">
        <f t="shared" si="15"/>
        <v>0</v>
      </c>
      <c r="CV35" s="92">
        <f t="shared" si="16"/>
        <v>0</v>
      </c>
      <c r="CW35" s="92">
        <f t="shared" si="17"/>
        <v>0</v>
      </c>
      <c r="CX35" s="92">
        <f t="shared" si="18"/>
        <v>0</v>
      </c>
      <c r="CY35" s="92">
        <f t="shared" si="19"/>
        <v>0</v>
      </c>
      <c r="CZ35" s="92">
        <f t="shared" si="20"/>
        <v>0</v>
      </c>
      <c r="DA35" s="92">
        <f t="shared" si="21"/>
        <v>0</v>
      </c>
      <c r="DB35" s="92">
        <f t="shared" si="22"/>
        <v>0</v>
      </c>
      <c r="DC35" s="92">
        <f t="shared" si="23"/>
        <v>0</v>
      </c>
      <c r="DD35" s="92">
        <f t="shared" si="24"/>
        <v>0</v>
      </c>
      <c r="DE35" s="93">
        <f t="shared" si="25"/>
        <v>0</v>
      </c>
      <c r="DF35" s="79">
        <f t="shared" si="26"/>
        <v>0.12</v>
      </c>
      <c r="DG35" s="87" t="str">
        <f>IF(AND($DF$6&lt;=DF35,DF35&lt;$DF$8+9%),"BUENO",IF(DF35&gt;=$DF$8+9%,"MUY BUENO","BAJO"))</f>
        <v>BUENO</v>
      </c>
      <c r="DH35" s="70"/>
      <c r="DI35" s="145">
        <v>600</v>
      </c>
      <c r="DJ35" s="103">
        <f t="shared" si="27"/>
        <v>0.12166666666666667</v>
      </c>
      <c r="DK35" s="92">
        <f t="shared" si="28"/>
        <v>0</v>
      </c>
      <c r="DL35" s="92">
        <f t="shared" si="29"/>
        <v>0</v>
      </c>
      <c r="DM35" s="92">
        <f t="shared" si="30"/>
        <v>0</v>
      </c>
      <c r="DN35" s="92">
        <f t="shared" si="31"/>
        <v>0</v>
      </c>
      <c r="DO35" s="92">
        <f t="shared" si="32"/>
        <v>0</v>
      </c>
      <c r="DP35" s="92">
        <f t="shared" si="33"/>
        <v>0</v>
      </c>
      <c r="DQ35" s="92">
        <f t="shared" si="34"/>
        <v>0</v>
      </c>
      <c r="DR35" s="92">
        <f t="shared" si="35"/>
        <v>0</v>
      </c>
      <c r="DS35" s="92">
        <f t="shared" si="36"/>
        <v>0</v>
      </c>
      <c r="DT35" s="92">
        <f t="shared" si="37"/>
        <v>0</v>
      </c>
      <c r="DU35" s="93">
        <f t="shared" si="38"/>
        <v>0</v>
      </c>
      <c r="DV35" s="79">
        <f t="shared" si="48"/>
        <v>0.12</v>
      </c>
      <c r="DW35" s="158" t="str">
        <f t="shared" si="40"/>
        <v>BUENO</v>
      </c>
      <c r="DX35" s="160"/>
      <c r="DY35" s="163">
        <f t="shared" si="41"/>
        <v>780</v>
      </c>
      <c r="DZ35" s="164">
        <f t="shared" si="42"/>
        <v>1020</v>
      </c>
      <c r="EA35" s="257"/>
      <c r="EB35" s="258"/>
      <c r="EC35" s="257"/>
      <c r="ED35" s="258"/>
      <c r="EE35" s="257"/>
      <c r="EF35" s="258"/>
      <c r="EG35" s="257"/>
      <c r="EH35" s="258"/>
      <c r="EI35" s="257"/>
      <c r="EJ35" s="258"/>
      <c r="EK35" s="257"/>
      <c r="EL35" s="258"/>
      <c r="EM35" s="257"/>
      <c r="EN35" s="258"/>
      <c r="EO35" s="257"/>
      <c r="EP35" s="258"/>
      <c r="EQ35" s="257"/>
      <c r="ER35" s="258"/>
      <c r="ES35" s="257"/>
      <c r="ET35" s="258"/>
      <c r="EU35" s="257"/>
      <c r="EV35" s="258"/>
      <c r="EW35" s="257"/>
      <c r="EX35" s="258"/>
    </row>
    <row r="36" spans="1:154" ht="170.1" customHeight="1" thickTop="1" thickBot="1" x14ac:dyDescent="0.3">
      <c r="A36" s="44">
        <v>29</v>
      </c>
      <c r="B36" s="182" t="s">
        <v>41</v>
      </c>
      <c r="C36" s="182" t="s">
        <v>168</v>
      </c>
      <c r="D36" s="221">
        <f t="shared" si="46"/>
        <v>891</v>
      </c>
      <c r="E36" s="222">
        <v>286</v>
      </c>
      <c r="F36" s="230">
        <v>498</v>
      </c>
      <c r="G36" s="225">
        <v>107</v>
      </c>
      <c r="H36" s="225">
        <v>118</v>
      </c>
      <c r="I36" s="226">
        <v>0</v>
      </c>
      <c r="J36" s="112">
        <v>63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208">
        <f t="shared" si="9"/>
        <v>63</v>
      </c>
      <c r="W36" s="111">
        <v>117</v>
      </c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208">
        <f t="shared" si="0"/>
        <v>117</v>
      </c>
      <c r="AJ36" s="35">
        <f t="shared" si="1"/>
        <v>349</v>
      </c>
      <c r="AK36" s="36">
        <f t="shared" si="2"/>
        <v>0</v>
      </c>
      <c r="AL36" s="37">
        <f t="shared" si="3"/>
        <v>615</v>
      </c>
      <c r="AM36" s="23">
        <v>65</v>
      </c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191">
        <f t="shared" si="49"/>
        <v>65</v>
      </c>
      <c r="AZ36" s="122">
        <v>3</v>
      </c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91">
        <f t="shared" si="4"/>
        <v>3</v>
      </c>
      <c r="BM36" s="122">
        <v>2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3"/>
      <c r="BY36" s="195">
        <f t="shared" si="44"/>
        <v>2</v>
      </c>
      <c r="BZ36" s="122">
        <v>0</v>
      </c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200">
        <f t="shared" si="47"/>
        <v>0</v>
      </c>
      <c r="CM36" s="41">
        <f t="shared" si="11"/>
        <v>282</v>
      </c>
      <c r="CN36" s="42">
        <f t="shared" si="7"/>
        <v>0</v>
      </c>
      <c r="CO36" s="43">
        <f t="shared" si="12"/>
        <v>612</v>
      </c>
      <c r="CP36" s="77"/>
      <c r="CQ36" s="253">
        <f t="shared" si="13"/>
        <v>65</v>
      </c>
      <c r="CR36" s="74"/>
      <c r="CS36" s="138">
        <v>600</v>
      </c>
      <c r="CT36" s="91">
        <f t="shared" si="14"/>
        <v>0.10833333333333334</v>
      </c>
      <c r="CU36" s="92">
        <f t="shared" si="15"/>
        <v>0</v>
      </c>
      <c r="CV36" s="92">
        <f t="shared" si="16"/>
        <v>0</v>
      </c>
      <c r="CW36" s="92">
        <f t="shared" si="17"/>
        <v>0</v>
      </c>
      <c r="CX36" s="92">
        <f t="shared" si="18"/>
        <v>0</v>
      </c>
      <c r="CY36" s="92">
        <f t="shared" si="19"/>
        <v>0</v>
      </c>
      <c r="CZ36" s="92">
        <f t="shared" si="20"/>
        <v>0</v>
      </c>
      <c r="DA36" s="92">
        <f t="shared" si="21"/>
        <v>0</v>
      </c>
      <c r="DB36" s="92">
        <f t="shared" si="22"/>
        <v>0</v>
      </c>
      <c r="DC36" s="92">
        <f t="shared" si="23"/>
        <v>0</v>
      </c>
      <c r="DD36" s="92">
        <f t="shared" si="24"/>
        <v>0</v>
      </c>
      <c r="DE36" s="93">
        <f t="shared" si="25"/>
        <v>0</v>
      </c>
      <c r="DF36" s="79">
        <f t="shared" si="26"/>
        <v>0.11</v>
      </c>
      <c r="DG36" s="87" t="str">
        <f t="shared" si="43"/>
        <v>BUENO</v>
      </c>
      <c r="DH36" s="70"/>
      <c r="DI36" s="145">
        <v>600</v>
      </c>
      <c r="DJ36" s="103">
        <f t="shared" si="27"/>
        <v>0.10833333333333334</v>
      </c>
      <c r="DK36" s="92">
        <f t="shared" si="28"/>
        <v>0</v>
      </c>
      <c r="DL36" s="92">
        <f t="shared" si="29"/>
        <v>0</v>
      </c>
      <c r="DM36" s="92">
        <f t="shared" si="30"/>
        <v>0</v>
      </c>
      <c r="DN36" s="92">
        <f t="shared" si="31"/>
        <v>0</v>
      </c>
      <c r="DO36" s="92">
        <f t="shared" si="32"/>
        <v>0</v>
      </c>
      <c r="DP36" s="92">
        <f t="shared" si="33"/>
        <v>0</v>
      </c>
      <c r="DQ36" s="92">
        <f t="shared" si="34"/>
        <v>0</v>
      </c>
      <c r="DR36" s="92">
        <f t="shared" si="35"/>
        <v>0</v>
      </c>
      <c r="DS36" s="92">
        <f t="shared" si="36"/>
        <v>0</v>
      </c>
      <c r="DT36" s="92">
        <f t="shared" si="37"/>
        <v>0</v>
      </c>
      <c r="DU36" s="93">
        <f t="shared" si="38"/>
        <v>0</v>
      </c>
      <c r="DV36" s="79">
        <f t="shared" si="48"/>
        <v>0.11</v>
      </c>
      <c r="DW36" s="158" t="str">
        <f t="shared" si="40"/>
        <v>BUENO</v>
      </c>
      <c r="DX36" s="160"/>
      <c r="DY36" s="163">
        <f t="shared" si="41"/>
        <v>780</v>
      </c>
      <c r="DZ36" s="164">
        <f t="shared" si="42"/>
        <v>1020</v>
      </c>
      <c r="EA36" s="257"/>
      <c r="EB36" s="258"/>
      <c r="EC36" s="257"/>
      <c r="ED36" s="258"/>
      <c r="EE36" s="257"/>
      <c r="EF36" s="258"/>
      <c r="EG36" s="257"/>
      <c r="EH36" s="258"/>
      <c r="EI36" s="257"/>
      <c r="EJ36" s="258"/>
      <c r="EK36" s="257"/>
      <c r="EL36" s="258"/>
      <c r="EM36" s="257"/>
      <c r="EN36" s="258"/>
      <c r="EO36" s="257"/>
      <c r="EP36" s="258"/>
      <c r="EQ36" s="257"/>
      <c r="ER36" s="258"/>
      <c r="ES36" s="257"/>
      <c r="ET36" s="258"/>
      <c r="EU36" s="257"/>
      <c r="EV36" s="258"/>
      <c r="EW36" s="257"/>
      <c r="EX36" s="258"/>
    </row>
    <row r="37" spans="1:154" ht="170.1" customHeight="1" thickTop="1" thickBot="1" x14ac:dyDescent="0.3">
      <c r="A37" s="44">
        <v>30</v>
      </c>
      <c r="B37" s="182" t="s">
        <v>42</v>
      </c>
      <c r="C37" s="182" t="s">
        <v>169</v>
      </c>
      <c r="D37" s="221">
        <f t="shared" si="46"/>
        <v>828</v>
      </c>
      <c r="E37" s="222">
        <v>288</v>
      </c>
      <c r="F37" s="230">
        <v>433</v>
      </c>
      <c r="G37" s="225">
        <v>107</v>
      </c>
      <c r="H37" s="225">
        <v>129</v>
      </c>
      <c r="I37" s="226">
        <v>0</v>
      </c>
      <c r="J37" s="112">
        <v>36</v>
      </c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208">
        <f t="shared" si="9"/>
        <v>36</v>
      </c>
      <c r="W37" s="111">
        <v>69</v>
      </c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208">
        <f t="shared" si="0"/>
        <v>69</v>
      </c>
      <c r="AJ37" s="35">
        <f t="shared" si="1"/>
        <v>324</v>
      </c>
      <c r="AK37" s="36">
        <f t="shared" si="2"/>
        <v>0</v>
      </c>
      <c r="AL37" s="37">
        <f t="shared" si="3"/>
        <v>502</v>
      </c>
      <c r="AM37" s="23">
        <v>47</v>
      </c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191">
        <f t="shared" si="49"/>
        <v>47</v>
      </c>
      <c r="AZ37" s="122">
        <v>0</v>
      </c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91">
        <f t="shared" si="4"/>
        <v>0</v>
      </c>
      <c r="BM37" s="122">
        <v>2</v>
      </c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3"/>
      <c r="BY37" s="195">
        <f t="shared" si="44"/>
        <v>2</v>
      </c>
      <c r="BZ37" s="122">
        <v>1</v>
      </c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200">
        <f>SUM(BZ37:CK37)</f>
        <v>1</v>
      </c>
      <c r="CM37" s="41">
        <f t="shared" si="11"/>
        <v>275</v>
      </c>
      <c r="CN37" s="42">
        <f t="shared" si="7"/>
        <v>0</v>
      </c>
      <c r="CO37" s="43">
        <f t="shared" si="12"/>
        <v>501</v>
      </c>
      <c r="CP37" s="77"/>
      <c r="CQ37" s="253">
        <f t="shared" si="13"/>
        <v>47</v>
      </c>
      <c r="CR37" s="74"/>
      <c r="CS37" s="138">
        <v>600</v>
      </c>
      <c r="CT37" s="91">
        <f t="shared" si="14"/>
        <v>7.8333333333333338E-2</v>
      </c>
      <c r="CU37" s="92">
        <f t="shared" si="15"/>
        <v>0</v>
      </c>
      <c r="CV37" s="92">
        <f t="shared" si="16"/>
        <v>0</v>
      </c>
      <c r="CW37" s="92">
        <f t="shared" si="17"/>
        <v>0</v>
      </c>
      <c r="CX37" s="92">
        <f t="shared" si="18"/>
        <v>0</v>
      </c>
      <c r="CY37" s="92">
        <f t="shared" si="19"/>
        <v>0</v>
      </c>
      <c r="CZ37" s="92">
        <f t="shared" si="20"/>
        <v>0</v>
      </c>
      <c r="DA37" s="92">
        <f t="shared" si="21"/>
        <v>0</v>
      </c>
      <c r="DB37" s="92">
        <f t="shared" si="22"/>
        <v>0</v>
      </c>
      <c r="DC37" s="92">
        <f t="shared" si="23"/>
        <v>0</v>
      </c>
      <c r="DD37" s="92">
        <f t="shared" si="24"/>
        <v>0</v>
      </c>
      <c r="DE37" s="93">
        <f t="shared" si="25"/>
        <v>0</v>
      </c>
      <c r="DF37" s="79">
        <f t="shared" si="26"/>
        <v>0.08</v>
      </c>
      <c r="DG37" s="87" t="str">
        <f t="shared" si="43"/>
        <v>BAJO</v>
      </c>
      <c r="DH37" s="70"/>
      <c r="DI37" s="145">
        <v>600</v>
      </c>
      <c r="DJ37" s="103">
        <f t="shared" si="27"/>
        <v>7.8333333333333338E-2</v>
      </c>
      <c r="DK37" s="92">
        <f t="shared" si="28"/>
        <v>0</v>
      </c>
      <c r="DL37" s="92">
        <f t="shared" si="29"/>
        <v>0</v>
      </c>
      <c r="DM37" s="92">
        <f t="shared" si="30"/>
        <v>0</v>
      </c>
      <c r="DN37" s="92">
        <f t="shared" si="31"/>
        <v>0</v>
      </c>
      <c r="DO37" s="92">
        <f t="shared" si="32"/>
        <v>0</v>
      </c>
      <c r="DP37" s="92">
        <f t="shared" si="33"/>
        <v>0</v>
      </c>
      <c r="DQ37" s="92">
        <f t="shared" si="34"/>
        <v>0</v>
      </c>
      <c r="DR37" s="92">
        <f t="shared" si="35"/>
        <v>0</v>
      </c>
      <c r="DS37" s="92">
        <f t="shared" si="36"/>
        <v>0</v>
      </c>
      <c r="DT37" s="92">
        <f t="shared" si="37"/>
        <v>0</v>
      </c>
      <c r="DU37" s="93">
        <f t="shared" si="38"/>
        <v>0</v>
      </c>
      <c r="DV37" s="79">
        <f t="shared" si="48"/>
        <v>0.08</v>
      </c>
      <c r="DW37" s="158" t="str">
        <f t="shared" si="40"/>
        <v>BAJO</v>
      </c>
      <c r="DX37" s="160"/>
      <c r="DY37" s="163">
        <f t="shared" si="41"/>
        <v>780</v>
      </c>
      <c r="DZ37" s="164">
        <f t="shared" si="42"/>
        <v>1020</v>
      </c>
      <c r="EA37" s="257"/>
      <c r="EB37" s="258"/>
      <c r="EC37" s="257"/>
      <c r="ED37" s="258"/>
      <c r="EE37" s="257"/>
      <c r="EF37" s="258"/>
      <c r="EG37" s="257"/>
      <c r="EH37" s="258"/>
      <c r="EI37" s="257"/>
      <c r="EJ37" s="258"/>
      <c r="EK37" s="257"/>
      <c r="EL37" s="258"/>
      <c r="EM37" s="257"/>
      <c r="EN37" s="258"/>
      <c r="EO37" s="257"/>
      <c r="EP37" s="258"/>
      <c r="EQ37" s="257"/>
      <c r="ER37" s="258"/>
      <c r="ES37" s="257"/>
      <c r="ET37" s="258"/>
      <c r="EU37" s="257"/>
      <c r="EV37" s="258"/>
      <c r="EW37" s="257"/>
      <c r="EX37" s="258"/>
    </row>
    <row r="38" spans="1:154" ht="170.1" customHeight="1" thickTop="1" thickBot="1" x14ac:dyDescent="0.3">
      <c r="A38" s="44">
        <v>31</v>
      </c>
      <c r="B38" s="182" t="s">
        <v>96</v>
      </c>
      <c r="C38" s="182" t="s">
        <v>170</v>
      </c>
      <c r="D38" s="221">
        <f>E38+F38+G38+I38</f>
        <v>1013</v>
      </c>
      <c r="E38" s="222">
        <v>452</v>
      </c>
      <c r="F38" s="230">
        <v>432</v>
      </c>
      <c r="G38" s="225">
        <v>129</v>
      </c>
      <c r="H38" s="225">
        <v>154</v>
      </c>
      <c r="I38" s="226">
        <v>0</v>
      </c>
      <c r="J38" s="112">
        <v>66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208">
        <f t="shared" si="9"/>
        <v>66</v>
      </c>
      <c r="W38" s="111">
        <v>56</v>
      </c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208">
        <f t="shared" si="0"/>
        <v>56</v>
      </c>
      <c r="AJ38" s="35">
        <f t="shared" si="1"/>
        <v>518</v>
      </c>
      <c r="AK38" s="36">
        <f t="shared" si="2"/>
        <v>0</v>
      </c>
      <c r="AL38" s="37">
        <f t="shared" si="3"/>
        <v>488</v>
      </c>
      <c r="AM38" s="23">
        <v>52</v>
      </c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191">
        <f t="shared" si="49"/>
        <v>52</v>
      </c>
      <c r="AZ38" s="122">
        <v>2</v>
      </c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91">
        <f>SUM(AZ38:BK38)</f>
        <v>2</v>
      </c>
      <c r="BM38" s="12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3"/>
      <c r="BY38" s="195">
        <f>SUM(BM38:BX38)</f>
        <v>0</v>
      </c>
      <c r="BZ38" s="122">
        <v>0</v>
      </c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200">
        <f>SUM(BZ38:CK38)</f>
        <v>0</v>
      </c>
      <c r="CM38" s="41">
        <f>AJ38-AY38-BY38</f>
        <v>466</v>
      </c>
      <c r="CN38" s="42">
        <f t="shared" si="7"/>
        <v>0</v>
      </c>
      <c r="CO38" s="43">
        <f>AL38-BL38-CL38</f>
        <v>486</v>
      </c>
      <c r="CP38" s="77"/>
      <c r="CQ38" s="253">
        <f t="shared" si="13"/>
        <v>52</v>
      </c>
      <c r="CR38" s="74"/>
      <c r="CS38" s="138">
        <v>600</v>
      </c>
      <c r="CT38" s="91">
        <f t="shared" si="14"/>
        <v>8.666666666666667E-2</v>
      </c>
      <c r="CU38" s="92">
        <f t="shared" si="15"/>
        <v>0</v>
      </c>
      <c r="CV38" s="92">
        <f t="shared" si="16"/>
        <v>0</v>
      </c>
      <c r="CW38" s="92">
        <f t="shared" si="17"/>
        <v>0</v>
      </c>
      <c r="CX38" s="92">
        <f t="shared" si="18"/>
        <v>0</v>
      </c>
      <c r="CY38" s="92">
        <f t="shared" si="19"/>
        <v>0</v>
      </c>
      <c r="CZ38" s="92">
        <f t="shared" si="20"/>
        <v>0</v>
      </c>
      <c r="DA38" s="92">
        <f t="shared" si="21"/>
        <v>0</v>
      </c>
      <c r="DB38" s="92">
        <f t="shared" si="22"/>
        <v>0</v>
      </c>
      <c r="DC38" s="92">
        <f t="shared" si="23"/>
        <v>0</v>
      </c>
      <c r="DD38" s="92">
        <f t="shared" si="24"/>
        <v>0</v>
      </c>
      <c r="DE38" s="93">
        <f t="shared" si="25"/>
        <v>0</v>
      </c>
      <c r="DF38" s="79">
        <f t="shared" si="26"/>
        <v>0.09</v>
      </c>
      <c r="DG38" s="87" t="str">
        <f t="shared" si="43"/>
        <v>BUENO</v>
      </c>
      <c r="DH38" s="70"/>
      <c r="DI38" s="145">
        <v>600</v>
      </c>
      <c r="DJ38" s="103">
        <f t="shared" si="27"/>
        <v>8.666666666666667E-2</v>
      </c>
      <c r="DK38" s="92">
        <f t="shared" si="28"/>
        <v>0</v>
      </c>
      <c r="DL38" s="92">
        <f t="shared" si="29"/>
        <v>0</v>
      </c>
      <c r="DM38" s="92">
        <f t="shared" si="30"/>
        <v>0</v>
      </c>
      <c r="DN38" s="92">
        <f t="shared" si="31"/>
        <v>0</v>
      </c>
      <c r="DO38" s="92">
        <f t="shared" si="32"/>
        <v>0</v>
      </c>
      <c r="DP38" s="92">
        <f t="shared" si="33"/>
        <v>0</v>
      </c>
      <c r="DQ38" s="92">
        <f t="shared" si="34"/>
        <v>0</v>
      </c>
      <c r="DR38" s="92">
        <f t="shared" si="35"/>
        <v>0</v>
      </c>
      <c r="DS38" s="92">
        <f t="shared" si="36"/>
        <v>0</v>
      </c>
      <c r="DT38" s="92">
        <f t="shared" si="37"/>
        <v>0</v>
      </c>
      <c r="DU38" s="93">
        <f t="shared" si="38"/>
        <v>0</v>
      </c>
      <c r="DV38" s="79">
        <f t="shared" si="48"/>
        <v>0.09</v>
      </c>
      <c r="DW38" s="158" t="str">
        <f t="shared" si="40"/>
        <v>BUENO</v>
      </c>
      <c r="DX38" s="160"/>
      <c r="DY38" s="163">
        <f t="shared" si="41"/>
        <v>780</v>
      </c>
      <c r="DZ38" s="164">
        <f t="shared" si="42"/>
        <v>1020</v>
      </c>
      <c r="EA38" s="257"/>
      <c r="EB38" s="258"/>
      <c r="EC38" s="257"/>
      <c r="ED38" s="258"/>
      <c r="EE38" s="257"/>
      <c r="EF38" s="258"/>
      <c r="EG38" s="257"/>
      <c r="EH38" s="258"/>
      <c r="EI38" s="257"/>
      <c r="EJ38" s="258"/>
      <c r="EK38" s="257"/>
      <c r="EL38" s="258"/>
      <c r="EM38" s="257"/>
      <c r="EN38" s="258"/>
      <c r="EO38" s="257"/>
      <c r="EP38" s="258"/>
      <c r="EQ38" s="257"/>
      <c r="ER38" s="258"/>
      <c r="ES38" s="257"/>
      <c r="ET38" s="258"/>
      <c r="EU38" s="257"/>
      <c r="EV38" s="258"/>
      <c r="EW38" s="257"/>
      <c r="EX38" s="258"/>
    </row>
    <row r="39" spans="1:154" ht="170.1" customHeight="1" thickTop="1" thickBot="1" x14ac:dyDescent="0.3">
      <c r="A39" s="44">
        <v>32</v>
      </c>
      <c r="B39" s="182" t="s">
        <v>43</v>
      </c>
      <c r="C39" s="182" t="s">
        <v>171</v>
      </c>
      <c r="D39" s="221">
        <f>E39+F39+G39+I39</f>
        <v>1087</v>
      </c>
      <c r="E39" s="222">
        <v>451</v>
      </c>
      <c r="F39" s="230">
        <v>493</v>
      </c>
      <c r="G39" s="225">
        <v>143</v>
      </c>
      <c r="H39" s="225">
        <v>115</v>
      </c>
      <c r="I39" s="226">
        <v>0</v>
      </c>
      <c r="J39" s="112">
        <v>63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208">
        <f t="shared" si="9"/>
        <v>63</v>
      </c>
      <c r="W39" s="111">
        <v>77</v>
      </c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208">
        <f t="shared" si="0"/>
        <v>77</v>
      </c>
      <c r="AJ39" s="35">
        <f t="shared" si="1"/>
        <v>514</v>
      </c>
      <c r="AK39" s="36">
        <f t="shared" si="2"/>
        <v>0</v>
      </c>
      <c r="AL39" s="37">
        <f t="shared" si="3"/>
        <v>570</v>
      </c>
      <c r="AM39" s="23">
        <v>55</v>
      </c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191">
        <f t="shared" si="49"/>
        <v>55</v>
      </c>
      <c r="AZ39" s="122">
        <v>14</v>
      </c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91">
        <f t="shared" si="4"/>
        <v>14</v>
      </c>
      <c r="BM39" s="122">
        <v>1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3"/>
      <c r="BY39" s="195">
        <f t="shared" si="44"/>
        <v>1</v>
      </c>
      <c r="BZ39" s="122">
        <v>0</v>
      </c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200">
        <f t="shared" si="47"/>
        <v>0</v>
      </c>
      <c r="CM39" s="41">
        <f t="shared" si="11"/>
        <v>458</v>
      </c>
      <c r="CN39" s="42">
        <f t="shared" si="7"/>
        <v>0</v>
      </c>
      <c r="CO39" s="43">
        <f t="shared" si="12"/>
        <v>556</v>
      </c>
      <c r="CP39" s="77"/>
      <c r="CQ39" s="252">
        <f t="shared" si="13"/>
        <v>55</v>
      </c>
      <c r="CR39" s="73"/>
      <c r="CS39" s="138">
        <v>600</v>
      </c>
      <c r="CT39" s="91">
        <f t="shared" si="14"/>
        <v>9.166666666666666E-2</v>
      </c>
      <c r="CU39" s="92">
        <f t="shared" si="15"/>
        <v>0</v>
      </c>
      <c r="CV39" s="92">
        <f t="shared" si="16"/>
        <v>0</v>
      </c>
      <c r="CW39" s="92">
        <f t="shared" si="17"/>
        <v>0</v>
      </c>
      <c r="CX39" s="92">
        <f t="shared" si="18"/>
        <v>0</v>
      </c>
      <c r="CY39" s="92">
        <f t="shared" si="19"/>
        <v>0</v>
      </c>
      <c r="CZ39" s="92">
        <f t="shared" si="20"/>
        <v>0</v>
      </c>
      <c r="DA39" s="92">
        <f t="shared" si="21"/>
        <v>0</v>
      </c>
      <c r="DB39" s="92">
        <f t="shared" si="22"/>
        <v>0</v>
      </c>
      <c r="DC39" s="92">
        <f t="shared" si="23"/>
        <v>0</v>
      </c>
      <c r="DD39" s="92">
        <f t="shared" si="24"/>
        <v>0</v>
      </c>
      <c r="DE39" s="93">
        <f t="shared" si="25"/>
        <v>0</v>
      </c>
      <c r="DF39" s="79">
        <f t="shared" si="26"/>
        <v>0.09</v>
      </c>
      <c r="DG39" s="87" t="str">
        <f t="shared" si="43"/>
        <v>BUENO</v>
      </c>
      <c r="DH39" s="70"/>
      <c r="DI39" s="145">
        <v>600</v>
      </c>
      <c r="DJ39" s="103">
        <f t="shared" si="27"/>
        <v>9.166666666666666E-2</v>
      </c>
      <c r="DK39" s="92">
        <f t="shared" si="28"/>
        <v>0</v>
      </c>
      <c r="DL39" s="92">
        <f t="shared" si="29"/>
        <v>0</v>
      </c>
      <c r="DM39" s="92">
        <f t="shared" si="30"/>
        <v>0</v>
      </c>
      <c r="DN39" s="92">
        <f t="shared" si="31"/>
        <v>0</v>
      </c>
      <c r="DO39" s="92">
        <f t="shared" si="32"/>
        <v>0</v>
      </c>
      <c r="DP39" s="92">
        <f t="shared" si="33"/>
        <v>0</v>
      </c>
      <c r="DQ39" s="92">
        <f t="shared" si="34"/>
        <v>0</v>
      </c>
      <c r="DR39" s="92">
        <f t="shared" si="35"/>
        <v>0</v>
      </c>
      <c r="DS39" s="92">
        <f t="shared" si="36"/>
        <v>0</v>
      </c>
      <c r="DT39" s="92">
        <f t="shared" si="37"/>
        <v>0</v>
      </c>
      <c r="DU39" s="93">
        <f t="shared" si="38"/>
        <v>0</v>
      </c>
      <c r="DV39" s="79">
        <f t="shared" si="48"/>
        <v>0.09</v>
      </c>
      <c r="DW39" s="158" t="str">
        <f t="shared" si="40"/>
        <v>BUENO</v>
      </c>
      <c r="DX39" s="160"/>
      <c r="DY39" s="163">
        <f t="shared" si="41"/>
        <v>780</v>
      </c>
      <c r="DZ39" s="164">
        <f t="shared" si="42"/>
        <v>1020</v>
      </c>
      <c r="EA39" s="257"/>
      <c r="EB39" s="258"/>
      <c r="EC39" s="257"/>
      <c r="ED39" s="258"/>
      <c r="EE39" s="257"/>
      <c r="EF39" s="258"/>
      <c r="EG39" s="257"/>
      <c r="EH39" s="258"/>
      <c r="EI39" s="257"/>
      <c r="EJ39" s="258"/>
      <c r="EK39" s="257"/>
      <c r="EL39" s="258"/>
      <c r="EM39" s="257"/>
      <c r="EN39" s="258"/>
      <c r="EO39" s="257"/>
      <c r="EP39" s="258"/>
      <c r="EQ39" s="257"/>
      <c r="ER39" s="258"/>
      <c r="ES39" s="257"/>
      <c r="ET39" s="258"/>
      <c r="EU39" s="257"/>
      <c r="EV39" s="258"/>
      <c r="EW39" s="257"/>
      <c r="EX39" s="258"/>
    </row>
    <row r="40" spans="1:154" ht="170.1" customHeight="1" thickTop="1" thickBot="1" x14ac:dyDescent="0.3">
      <c r="A40" s="44">
        <v>33</v>
      </c>
      <c r="B40" s="182" t="s">
        <v>237</v>
      </c>
      <c r="C40" s="182" t="s">
        <v>172</v>
      </c>
      <c r="D40" s="221">
        <f>E40+F40+G40+I40</f>
        <v>324</v>
      </c>
      <c r="E40" s="222">
        <v>305</v>
      </c>
      <c r="F40" s="230">
        <v>0</v>
      </c>
      <c r="G40" s="225">
        <v>19</v>
      </c>
      <c r="H40" s="225">
        <v>5</v>
      </c>
      <c r="I40" s="226">
        <v>0</v>
      </c>
      <c r="J40" s="112">
        <v>0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208">
        <f t="shared" si="9"/>
        <v>0</v>
      </c>
      <c r="W40" s="111">
        <v>0</v>
      </c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208">
        <f t="shared" ref="AI40:AI71" si="50">SUM(W40:AH40)</f>
        <v>0</v>
      </c>
      <c r="AJ40" s="35">
        <f t="shared" ref="AJ40:AJ71" si="51">+E40+I40+V40</f>
        <v>305</v>
      </c>
      <c r="AK40" s="36">
        <f t="shared" ref="AK40:AK71" si="52">I40</f>
        <v>0</v>
      </c>
      <c r="AL40" s="37">
        <f t="shared" ref="AL40:AL71" si="53">F40+AI40</f>
        <v>0</v>
      </c>
      <c r="AM40" s="23">
        <v>25</v>
      </c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191">
        <f t="shared" si="49"/>
        <v>25</v>
      </c>
      <c r="AZ40" s="122">
        <v>0</v>
      </c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91">
        <f t="shared" si="4"/>
        <v>0</v>
      </c>
      <c r="BM40" s="12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3"/>
      <c r="BY40" s="195">
        <f t="shared" si="44"/>
        <v>0</v>
      </c>
      <c r="BZ40" s="122">
        <v>0</v>
      </c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200">
        <f t="shared" si="47"/>
        <v>0</v>
      </c>
      <c r="CM40" s="41">
        <f t="shared" si="11"/>
        <v>280</v>
      </c>
      <c r="CN40" s="42">
        <f t="shared" ref="CN40:CN71" si="54">I40</f>
        <v>0</v>
      </c>
      <c r="CO40" s="43">
        <f t="shared" si="12"/>
        <v>0</v>
      </c>
      <c r="CP40" s="77"/>
      <c r="CQ40" s="252">
        <f t="shared" ref="CQ40:CQ71" si="55">AY40</f>
        <v>25</v>
      </c>
      <c r="CR40" s="73"/>
      <c r="CS40" s="138">
        <v>600</v>
      </c>
      <c r="CT40" s="91">
        <f t="shared" si="14"/>
        <v>4.1666666666666664E-2</v>
      </c>
      <c r="CU40" s="92">
        <f t="shared" si="15"/>
        <v>0</v>
      </c>
      <c r="CV40" s="92">
        <f t="shared" si="16"/>
        <v>0</v>
      </c>
      <c r="CW40" s="92">
        <f t="shared" si="17"/>
        <v>0</v>
      </c>
      <c r="CX40" s="92">
        <f t="shared" si="18"/>
        <v>0</v>
      </c>
      <c r="CY40" s="92">
        <f t="shared" si="19"/>
        <v>0</v>
      </c>
      <c r="CZ40" s="92">
        <f t="shared" si="20"/>
        <v>0</v>
      </c>
      <c r="DA40" s="92">
        <f t="shared" si="21"/>
        <v>0</v>
      </c>
      <c r="DB40" s="92">
        <f t="shared" si="22"/>
        <v>0</v>
      </c>
      <c r="DC40" s="92">
        <f t="shared" si="23"/>
        <v>0</v>
      </c>
      <c r="DD40" s="92">
        <f t="shared" si="24"/>
        <v>0</v>
      </c>
      <c r="DE40" s="93">
        <f t="shared" si="25"/>
        <v>0</v>
      </c>
      <c r="DF40" s="79">
        <f t="shared" si="26"/>
        <v>0.04</v>
      </c>
      <c r="DG40" s="87" t="str">
        <f t="shared" ref="DG40:DG71" si="56">IF(AND($DF$6&lt;=DF40,DF40&lt;$DF$8+9%),"BUENO",IF(DF40&gt;=$DF$8+9%,"MUY BUENO","BAJO"))</f>
        <v>BAJO</v>
      </c>
      <c r="DH40" s="70"/>
      <c r="DI40" s="145">
        <v>600</v>
      </c>
      <c r="DJ40" s="103">
        <f t="shared" si="27"/>
        <v>4.1666666666666664E-2</v>
      </c>
      <c r="DK40" s="92">
        <f t="shared" si="28"/>
        <v>0</v>
      </c>
      <c r="DL40" s="92">
        <f t="shared" si="29"/>
        <v>0</v>
      </c>
      <c r="DM40" s="92">
        <f t="shared" si="30"/>
        <v>0</v>
      </c>
      <c r="DN40" s="92">
        <f t="shared" si="31"/>
        <v>0</v>
      </c>
      <c r="DO40" s="92">
        <f t="shared" si="32"/>
        <v>0</v>
      </c>
      <c r="DP40" s="92">
        <f t="shared" si="33"/>
        <v>0</v>
      </c>
      <c r="DQ40" s="92">
        <f t="shared" si="34"/>
        <v>0</v>
      </c>
      <c r="DR40" s="92">
        <f t="shared" si="35"/>
        <v>0</v>
      </c>
      <c r="DS40" s="92">
        <f t="shared" si="36"/>
        <v>0</v>
      </c>
      <c r="DT40" s="92">
        <f t="shared" si="37"/>
        <v>0</v>
      </c>
      <c r="DU40" s="93">
        <f t="shared" si="38"/>
        <v>0</v>
      </c>
      <c r="DV40" s="79">
        <f t="shared" si="48"/>
        <v>0.04</v>
      </c>
      <c r="DW40" s="158" t="str">
        <f t="shared" si="40"/>
        <v>BAJO</v>
      </c>
      <c r="DX40" s="160"/>
      <c r="DY40" s="163">
        <f t="shared" si="41"/>
        <v>780</v>
      </c>
      <c r="DZ40" s="164">
        <f t="shared" si="42"/>
        <v>1020</v>
      </c>
      <c r="EA40" s="257"/>
      <c r="EB40" s="258"/>
      <c r="EC40" s="257"/>
      <c r="ED40" s="258"/>
      <c r="EE40" s="257"/>
      <c r="EF40" s="258"/>
      <c r="EG40" s="257"/>
      <c r="EH40" s="258"/>
      <c r="EI40" s="257"/>
      <c r="EJ40" s="258"/>
      <c r="EK40" s="257"/>
      <c r="EL40" s="258"/>
      <c r="EM40" s="257"/>
      <c r="EN40" s="258"/>
      <c r="EO40" s="257"/>
      <c r="EP40" s="258"/>
      <c r="EQ40" s="257"/>
      <c r="ER40" s="258"/>
      <c r="ES40" s="257"/>
      <c r="ET40" s="258"/>
      <c r="EU40" s="257"/>
      <c r="EV40" s="258"/>
      <c r="EW40" s="257"/>
      <c r="EX40" s="258"/>
    </row>
    <row r="41" spans="1:154" ht="170.1" customHeight="1" thickTop="1" thickBot="1" x14ac:dyDescent="0.3">
      <c r="A41" s="44">
        <v>34</v>
      </c>
      <c r="B41" s="182" t="s">
        <v>44</v>
      </c>
      <c r="C41" s="182" t="s">
        <v>173</v>
      </c>
      <c r="D41" s="221">
        <f t="shared" si="46"/>
        <v>2437</v>
      </c>
      <c r="E41" s="222">
        <v>770</v>
      </c>
      <c r="F41" s="230">
        <v>1199</v>
      </c>
      <c r="G41" s="225">
        <v>468</v>
      </c>
      <c r="H41" s="225">
        <v>478</v>
      </c>
      <c r="I41" s="226">
        <v>0</v>
      </c>
      <c r="J41" s="112">
        <v>92</v>
      </c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208">
        <f t="shared" si="9"/>
        <v>92</v>
      </c>
      <c r="W41" s="111">
        <v>133</v>
      </c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208">
        <f t="shared" si="50"/>
        <v>133</v>
      </c>
      <c r="AJ41" s="35">
        <f t="shared" si="51"/>
        <v>862</v>
      </c>
      <c r="AK41" s="36">
        <f t="shared" si="52"/>
        <v>0</v>
      </c>
      <c r="AL41" s="37">
        <f t="shared" si="53"/>
        <v>1332</v>
      </c>
      <c r="AM41" s="23">
        <v>105</v>
      </c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191">
        <f t="shared" ref="AY41:AY63" si="57">SUM(AM41:AX41)</f>
        <v>105</v>
      </c>
      <c r="AZ41" s="122">
        <v>3</v>
      </c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91">
        <f t="shared" si="4"/>
        <v>3</v>
      </c>
      <c r="BM41" s="12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3"/>
      <c r="BY41" s="195">
        <f t="shared" si="44"/>
        <v>0</v>
      </c>
      <c r="BZ41" s="122">
        <v>2</v>
      </c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200">
        <f t="shared" si="47"/>
        <v>2</v>
      </c>
      <c r="CM41" s="41">
        <f t="shared" si="11"/>
        <v>757</v>
      </c>
      <c r="CN41" s="42">
        <f t="shared" si="54"/>
        <v>0</v>
      </c>
      <c r="CO41" s="43">
        <f t="shared" si="12"/>
        <v>1327</v>
      </c>
      <c r="CP41" s="77"/>
      <c r="CQ41" s="252">
        <f t="shared" si="55"/>
        <v>105</v>
      </c>
      <c r="CR41" s="73"/>
      <c r="CS41" s="138">
        <v>1100</v>
      </c>
      <c r="CT41" s="91">
        <f t="shared" si="14"/>
        <v>9.5454545454545459E-2</v>
      </c>
      <c r="CU41" s="92">
        <f t="shared" si="15"/>
        <v>0</v>
      </c>
      <c r="CV41" s="92">
        <f t="shared" si="16"/>
        <v>0</v>
      </c>
      <c r="CW41" s="92">
        <f t="shared" si="17"/>
        <v>0</v>
      </c>
      <c r="CX41" s="92">
        <f t="shared" si="18"/>
        <v>0</v>
      </c>
      <c r="CY41" s="92">
        <f t="shared" si="19"/>
        <v>0</v>
      </c>
      <c r="CZ41" s="92">
        <f t="shared" si="20"/>
        <v>0</v>
      </c>
      <c r="DA41" s="92">
        <f t="shared" si="21"/>
        <v>0</v>
      </c>
      <c r="DB41" s="92">
        <f t="shared" si="22"/>
        <v>0</v>
      </c>
      <c r="DC41" s="92">
        <f t="shared" si="23"/>
        <v>0</v>
      </c>
      <c r="DD41" s="92">
        <f t="shared" si="24"/>
        <v>0</v>
      </c>
      <c r="DE41" s="93">
        <f t="shared" si="25"/>
        <v>0</v>
      </c>
      <c r="DF41" s="79">
        <f t="shared" si="26"/>
        <v>0.1</v>
      </c>
      <c r="DG41" s="87" t="str">
        <f t="shared" si="56"/>
        <v>BUENO</v>
      </c>
      <c r="DH41" s="70"/>
      <c r="DI41" s="145">
        <v>1100</v>
      </c>
      <c r="DJ41" s="103">
        <f t="shared" si="27"/>
        <v>9.5454545454545459E-2</v>
      </c>
      <c r="DK41" s="92">
        <f t="shared" si="28"/>
        <v>0</v>
      </c>
      <c r="DL41" s="92">
        <f t="shared" si="29"/>
        <v>0</v>
      </c>
      <c r="DM41" s="92">
        <f t="shared" si="30"/>
        <v>0</v>
      </c>
      <c r="DN41" s="92">
        <f t="shared" si="31"/>
        <v>0</v>
      </c>
      <c r="DO41" s="92">
        <f t="shared" si="32"/>
        <v>0</v>
      </c>
      <c r="DP41" s="92">
        <f t="shared" si="33"/>
        <v>0</v>
      </c>
      <c r="DQ41" s="92">
        <f t="shared" si="34"/>
        <v>0</v>
      </c>
      <c r="DR41" s="92">
        <f t="shared" si="35"/>
        <v>0</v>
      </c>
      <c r="DS41" s="92">
        <f t="shared" si="36"/>
        <v>0</v>
      </c>
      <c r="DT41" s="92">
        <f t="shared" si="37"/>
        <v>0</v>
      </c>
      <c r="DU41" s="93">
        <f t="shared" si="38"/>
        <v>0</v>
      </c>
      <c r="DV41" s="79">
        <f t="shared" si="48"/>
        <v>0.1</v>
      </c>
      <c r="DW41" s="158" t="str">
        <f t="shared" si="40"/>
        <v>BUENO</v>
      </c>
      <c r="DX41" s="160"/>
      <c r="DY41" s="163">
        <f t="shared" si="41"/>
        <v>1430</v>
      </c>
      <c r="DZ41" s="164">
        <f t="shared" si="42"/>
        <v>1870</v>
      </c>
      <c r="EA41" s="257"/>
      <c r="EB41" s="258"/>
      <c r="EC41" s="257"/>
      <c r="ED41" s="258"/>
      <c r="EE41" s="257"/>
      <c r="EF41" s="258"/>
      <c r="EG41" s="257"/>
      <c r="EH41" s="258"/>
      <c r="EI41" s="257"/>
      <c r="EJ41" s="258"/>
      <c r="EK41" s="257"/>
      <c r="EL41" s="258"/>
      <c r="EM41" s="257"/>
      <c r="EN41" s="258"/>
      <c r="EO41" s="257"/>
      <c r="EP41" s="258"/>
      <c r="EQ41" s="257"/>
      <c r="ER41" s="258"/>
      <c r="ES41" s="257"/>
      <c r="ET41" s="258"/>
      <c r="EU41" s="257"/>
      <c r="EV41" s="258"/>
      <c r="EW41" s="257"/>
      <c r="EX41" s="258"/>
    </row>
    <row r="42" spans="1:154" ht="170.1" customHeight="1" thickTop="1" thickBot="1" x14ac:dyDescent="0.3">
      <c r="A42" s="44">
        <v>35</v>
      </c>
      <c r="B42" s="182" t="s">
        <v>119</v>
      </c>
      <c r="C42" s="182" t="s">
        <v>174</v>
      </c>
      <c r="D42" s="221">
        <f t="shared" si="46"/>
        <v>2044</v>
      </c>
      <c r="E42" s="222">
        <v>298</v>
      </c>
      <c r="F42" s="230">
        <v>1401</v>
      </c>
      <c r="G42" s="225">
        <v>345</v>
      </c>
      <c r="H42" s="225">
        <v>50</v>
      </c>
      <c r="I42" s="226">
        <v>0</v>
      </c>
      <c r="J42" s="112">
        <v>114</v>
      </c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208">
        <f t="shared" si="9"/>
        <v>114</v>
      </c>
      <c r="W42" s="111">
        <v>40</v>
      </c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208">
        <f t="shared" si="50"/>
        <v>40</v>
      </c>
      <c r="AJ42" s="35">
        <f t="shared" si="51"/>
        <v>412</v>
      </c>
      <c r="AK42" s="36">
        <f t="shared" si="52"/>
        <v>0</v>
      </c>
      <c r="AL42" s="37">
        <f t="shared" si="53"/>
        <v>1441</v>
      </c>
      <c r="AM42" s="23">
        <v>98</v>
      </c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191">
        <f t="shared" si="57"/>
        <v>98</v>
      </c>
      <c r="AZ42" s="122">
        <v>7</v>
      </c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91">
        <f t="shared" si="4"/>
        <v>7</v>
      </c>
      <c r="BM42" s="12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3"/>
      <c r="BY42" s="195">
        <f t="shared" si="44"/>
        <v>0</v>
      </c>
      <c r="BZ42" s="122">
        <v>133</v>
      </c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200">
        <f t="shared" si="47"/>
        <v>133</v>
      </c>
      <c r="CM42" s="41">
        <f t="shared" si="11"/>
        <v>314</v>
      </c>
      <c r="CN42" s="42">
        <f t="shared" si="54"/>
        <v>0</v>
      </c>
      <c r="CO42" s="43">
        <f t="shared" si="12"/>
        <v>1301</v>
      </c>
      <c r="CP42" s="77"/>
      <c r="CQ42" s="253">
        <f t="shared" si="55"/>
        <v>98</v>
      </c>
      <c r="CR42" s="74"/>
      <c r="CS42" s="138">
        <v>1100</v>
      </c>
      <c r="CT42" s="91">
        <f t="shared" si="14"/>
        <v>8.9090909090909096E-2</v>
      </c>
      <c r="CU42" s="92">
        <f t="shared" si="15"/>
        <v>0</v>
      </c>
      <c r="CV42" s="92">
        <f t="shared" si="16"/>
        <v>0</v>
      </c>
      <c r="CW42" s="92">
        <f t="shared" si="17"/>
        <v>0</v>
      </c>
      <c r="CX42" s="92">
        <f t="shared" si="18"/>
        <v>0</v>
      </c>
      <c r="CY42" s="92">
        <f t="shared" si="19"/>
        <v>0</v>
      </c>
      <c r="CZ42" s="92">
        <f t="shared" si="20"/>
        <v>0</v>
      </c>
      <c r="DA42" s="92">
        <f t="shared" si="21"/>
        <v>0</v>
      </c>
      <c r="DB42" s="92">
        <f t="shared" si="22"/>
        <v>0</v>
      </c>
      <c r="DC42" s="92">
        <f t="shared" si="23"/>
        <v>0</v>
      </c>
      <c r="DD42" s="92">
        <f t="shared" si="24"/>
        <v>0</v>
      </c>
      <c r="DE42" s="93">
        <f t="shared" si="25"/>
        <v>0</v>
      </c>
      <c r="DF42" s="79">
        <f t="shared" si="26"/>
        <v>0.09</v>
      </c>
      <c r="DG42" s="87" t="str">
        <f t="shared" si="56"/>
        <v>BUENO</v>
      </c>
      <c r="DH42" s="70"/>
      <c r="DI42" s="146">
        <v>953</v>
      </c>
      <c r="DJ42" s="103">
        <f t="shared" si="27"/>
        <v>0.10283315844700944</v>
      </c>
      <c r="DK42" s="92">
        <f t="shared" si="28"/>
        <v>0</v>
      </c>
      <c r="DL42" s="92">
        <f t="shared" si="29"/>
        <v>0</v>
      </c>
      <c r="DM42" s="92">
        <f t="shared" si="30"/>
        <v>0</v>
      </c>
      <c r="DN42" s="92">
        <f t="shared" si="31"/>
        <v>0</v>
      </c>
      <c r="DO42" s="92">
        <f t="shared" si="32"/>
        <v>0</v>
      </c>
      <c r="DP42" s="92">
        <f t="shared" si="33"/>
        <v>0</v>
      </c>
      <c r="DQ42" s="92">
        <f t="shared" si="34"/>
        <v>0</v>
      </c>
      <c r="DR42" s="92">
        <f t="shared" si="35"/>
        <v>0</v>
      </c>
      <c r="DS42" s="92">
        <f t="shared" si="36"/>
        <v>0</v>
      </c>
      <c r="DT42" s="92">
        <f t="shared" si="37"/>
        <v>0</v>
      </c>
      <c r="DU42" s="93">
        <f t="shared" si="38"/>
        <v>0</v>
      </c>
      <c r="DV42" s="79">
        <f t="shared" si="48"/>
        <v>0.1</v>
      </c>
      <c r="DW42" s="158" t="str">
        <f t="shared" si="40"/>
        <v>BUENO</v>
      </c>
      <c r="DX42" s="160"/>
      <c r="DY42" s="163">
        <f t="shared" si="41"/>
        <v>1430</v>
      </c>
      <c r="DZ42" s="164">
        <f t="shared" si="42"/>
        <v>1870</v>
      </c>
      <c r="EA42" s="257"/>
      <c r="EB42" s="258"/>
      <c r="EC42" s="257"/>
      <c r="ED42" s="258"/>
      <c r="EE42" s="257"/>
      <c r="EF42" s="258"/>
      <c r="EG42" s="257"/>
      <c r="EH42" s="258"/>
      <c r="EI42" s="257"/>
      <c r="EJ42" s="258"/>
      <c r="EK42" s="257"/>
      <c r="EL42" s="258"/>
      <c r="EM42" s="257"/>
      <c r="EN42" s="258"/>
      <c r="EO42" s="257"/>
      <c r="EP42" s="258"/>
      <c r="EQ42" s="257"/>
      <c r="ER42" s="258"/>
      <c r="ES42" s="257"/>
      <c r="ET42" s="258"/>
      <c r="EU42" s="257"/>
      <c r="EV42" s="258"/>
      <c r="EW42" s="257"/>
      <c r="EX42" s="258"/>
    </row>
    <row r="43" spans="1:154" ht="170.1" customHeight="1" thickTop="1" thickBot="1" x14ac:dyDescent="0.3">
      <c r="A43" s="44">
        <v>36</v>
      </c>
      <c r="B43" s="182" t="s">
        <v>45</v>
      </c>
      <c r="C43" s="182" t="s">
        <v>175</v>
      </c>
      <c r="D43" s="221">
        <f t="shared" si="46"/>
        <v>2256</v>
      </c>
      <c r="E43" s="222">
        <v>636</v>
      </c>
      <c r="F43" s="230">
        <v>1446</v>
      </c>
      <c r="G43" s="225">
        <v>174</v>
      </c>
      <c r="H43" s="225">
        <v>102</v>
      </c>
      <c r="I43" s="226">
        <v>0</v>
      </c>
      <c r="J43" s="112">
        <v>93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208">
        <f t="shared" si="9"/>
        <v>93</v>
      </c>
      <c r="W43" s="111">
        <v>54</v>
      </c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208">
        <f t="shared" si="50"/>
        <v>54</v>
      </c>
      <c r="AJ43" s="35">
        <f t="shared" si="51"/>
        <v>729</v>
      </c>
      <c r="AK43" s="36">
        <f t="shared" si="52"/>
        <v>0</v>
      </c>
      <c r="AL43" s="37">
        <f t="shared" si="53"/>
        <v>1500</v>
      </c>
      <c r="AM43" s="23">
        <v>39</v>
      </c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191">
        <f t="shared" si="57"/>
        <v>39</v>
      </c>
      <c r="AZ43" s="122">
        <v>86</v>
      </c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91">
        <f t="shared" si="4"/>
        <v>86</v>
      </c>
      <c r="BM43" s="12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3"/>
      <c r="BY43" s="195">
        <f t="shared" si="44"/>
        <v>0</v>
      </c>
      <c r="BZ43" s="122">
        <v>10</v>
      </c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200">
        <f t="shared" si="47"/>
        <v>10</v>
      </c>
      <c r="CM43" s="41">
        <f t="shared" si="11"/>
        <v>690</v>
      </c>
      <c r="CN43" s="42">
        <f t="shared" si="54"/>
        <v>0</v>
      </c>
      <c r="CO43" s="43">
        <f t="shared" si="12"/>
        <v>1404</v>
      </c>
      <c r="CP43" s="77"/>
      <c r="CQ43" s="253">
        <f t="shared" si="55"/>
        <v>39</v>
      </c>
      <c r="CR43" s="74"/>
      <c r="CS43" s="138">
        <v>600</v>
      </c>
      <c r="CT43" s="91">
        <f t="shared" si="14"/>
        <v>6.5000000000000002E-2</v>
      </c>
      <c r="CU43" s="92">
        <f t="shared" si="15"/>
        <v>0</v>
      </c>
      <c r="CV43" s="92">
        <f t="shared" si="16"/>
        <v>0</v>
      </c>
      <c r="CW43" s="92">
        <f t="shared" si="17"/>
        <v>0</v>
      </c>
      <c r="CX43" s="92">
        <f t="shared" si="18"/>
        <v>0</v>
      </c>
      <c r="CY43" s="92">
        <f t="shared" si="19"/>
        <v>0</v>
      </c>
      <c r="CZ43" s="92">
        <f t="shared" si="20"/>
        <v>0</v>
      </c>
      <c r="DA43" s="92">
        <f t="shared" si="21"/>
        <v>0</v>
      </c>
      <c r="DB43" s="92">
        <f t="shared" si="22"/>
        <v>0</v>
      </c>
      <c r="DC43" s="92">
        <f t="shared" si="23"/>
        <v>0</v>
      </c>
      <c r="DD43" s="92">
        <f t="shared" si="24"/>
        <v>0</v>
      </c>
      <c r="DE43" s="93">
        <f t="shared" si="25"/>
        <v>0</v>
      </c>
      <c r="DF43" s="79">
        <f t="shared" si="26"/>
        <v>7.0000000000000007E-2</v>
      </c>
      <c r="DG43" s="87" t="str">
        <f t="shared" si="56"/>
        <v>BAJO</v>
      </c>
      <c r="DH43" s="70"/>
      <c r="DI43" s="145">
        <v>600</v>
      </c>
      <c r="DJ43" s="103">
        <f t="shared" si="27"/>
        <v>6.5000000000000002E-2</v>
      </c>
      <c r="DK43" s="92">
        <f t="shared" si="28"/>
        <v>0</v>
      </c>
      <c r="DL43" s="92">
        <f t="shared" si="29"/>
        <v>0</v>
      </c>
      <c r="DM43" s="92">
        <f t="shared" si="30"/>
        <v>0</v>
      </c>
      <c r="DN43" s="92">
        <f t="shared" si="31"/>
        <v>0</v>
      </c>
      <c r="DO43" s="92">
        <f t="shared" si="32"/>
        <v>0</v>
      </c>
      <c r="DP43" s="92">
        <f t="shared" si="33"/>
        <v>0</v>
      </c>
      <c r="DQ43" s="92">
        <f t="shared" si="34"/>
        <v>0</v>
      </c>
      <c r="DR43" s="92">
        <f t="shared" si="35"/>
        <v>0</v>
      </c>
      <c r="DS43" s="92">
        <f t="shared" si="36"/>
        <v>0</v>
      </c>
      <c r="DT43" s="92">
        <f t="shared" si="37"/>
        <v>0</v>
      </c>
      <c r="DU43" s="93">
        <f t="shared" si="38"/>
        <v>0</v>
      </c>
      <c r="DV43" s="79">
        <f t="shared" si="48"/>
        <v>7.0000000000000007E-2</v>
      </c>
      <c r="DW43" s="158" t="str">
        <f t="shared" si="40"/>
        <v>BAJO</v>
      </c>
      <c r="DX43" s="160"/>
      <c r="DY43" s="163">
        <f t="shared" si="41"/>
        <v>780</v>
      </c>
      <c r="DZ43" s="164">
        <f t="shared" si="42"/>
        <v>1020</v>
      </c>
      <c r="EA43" s="257"/>
      <c r="EB43" s="258"/>
      <c r="EC43" s="257"/>
      <c r="ED43" s="258"/>
      <c r="EE43" s="257"/>
      <c r="EF43" s="258"/>
      <c r="EG43" s="257"/>
      <c r="EH43" s="258"/>
      <c r="EI43" s="257"/>
      <c r="EJ43" s="258"/>
      <c r="EK43" s="257"/>
      <c r="EL43" s="258"/>
      <c r="EM43" s="257"/>
      <c r="EN43" s="258"/>
      <c r="EO43" s="257"/>
      <c r="EP43" s="258"/>
      <c r="EQ43" s="257"/>
      <c r="ER43" s="258"/>
      <c r="ES43" s="257"/>
      <c r="ET43" s="258"/>
      <c r="EU43" s="257"/>
      <c r="EV43" s="258"/>
      <c r="EW43" s="257"/>
      <c r="EX43" s="258"/>
    </row>
    <row r="44" spans="1:154" ht="170.1" customHeight="1" thickTop="1" thickBot="1" x14ac:dyDescent="0.3">
      <c r="A44" s="44">
        <v>37</v>
      </c>
      <c r="B44" s="182" t="s">
        <v>83</v>
      </c>
      <c r="C44" s="182" t="s">
        <v>176</v>
      </c>
      <c r="D44" s="221">
        <f t="shared" si="46"/>
        <v>1480</v>
      </c>
      <c r="E44" s="222">
        <v>616</v>
      </c>
      <c r="F44" s="230">
        <v>690</v>
      </c>
      <c r="G44" s="225">
        <v>174</v>
      </c>
      <c r="H44" s="225">
        <v>37</v>
      </c>
      <c r="I44" s="226">
        <v>0</v>
      </c>
      <c r="J44" s="112">
        <v>46</v>
      </c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208">
        <f t="shared" si="9"/>
        <v>46</v>
      </c>
      <c r="W44" s="111">
        <v>55</v>
      </c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208">
        <f t="shared" si="50"/>
        <v>55</v>
      </c>
      <c r="AJ44" s="35">
        <f t="shared" si="51"/>
        <v>662</v>
      </c>
      <c r="AK44" s="36">
        <f t="shared" si="52"/>
        <v>0</v>
      </c>
      <c r="AL44" s="37">
        <f t="shared" si="53"/>
        <v>745</v>
      </c>
      <c r="AM44" s="23">
        <v>43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191">
        <f t="shared" si="57"/>
        <v>43</v>
      </c>
      <c r="AZ44" s="122">
        <v>3</v>
      </c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91">
        <f t="shared" si="4"/>
        <v>3</v>
      </c>
      <c r="BM44" s="12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3"/>
      <c r="BY44" s="195">
        <f t="shared" si="44"/>
        <v>0</v>
      </c>
      <c r="BZ44" s="122">
        <v>0</v>
      </c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200">
        <f t="shared" si="47"/>
        <v>0</v>
      </c>
      <c r="CM44" s="41">
        <f t="shared" si="11"/>
        <v>619</v>
      </c>
      <c r="CN44" s="42">
        <f t="shared" si="54"/>
        <v>0</v>
      </c>
      <c r="CO44" s="43">
        <f t="shared" si="12"/>
        <v>742</v>
      </c>
      <c r="CP44" s="77"/>
      <c r="CQ44" s="253">
        <f t="shared" si="55"/>
        <v>43</v>
      </c>
      <c r="CR44" s="74"/>
      <c r="CS44" s="138">
        <v>600</v>
      </c>
      <c r="CT44" s="91">
        <f t="shared" si="14"/>
        <v>7.166666666666667E-2</v>
      </c>
      <c r="CU44" s="92">
        <f t="shared" si="15"/>
        <v>0</v>
      </c>
      <c r="CV44" s="92">
        <f t="shared" si="16"/>
        <v>0</v>
      </c>
      <c r="CW44" s="92">
        <f t="shared" si="17"/>
        <v>0</v>
      </c>
      <c r="CX44" s="92">
        <f t="shared" si="18"/>
        <v>0</v>
      </c>
      <c r="CY44" s="92">
        <f t="shared" si="19"/>
        <v>0</v>
      </c>
      <c r="CZ44" s="92">
        <f t="shared" si="20"/>
        <v>0</v>
      </c>
      <c r="DA44" s="92">
        <f t="shared" si="21"/>
        <v>0</v>
      </c>
      <c r="DB44" s="92">
        <f t="shared" si="22"/>
        <v>0</v>
      </c>
      <c r="DC44" s="92">
        <f t="shared" si="23"/>
        <v>0</v>
      </c>
      <c r="DD44" s="92">
        <f t="shared" si="24"/>
        <v>0</v>
      </c>
      <c r="DE44" s="93">
        <f t="shared" si="25"/>
        <v>0</v>
      </c>
      <c r="DF44" s="79">
        <f t="shared" si="26"/>
        <v>7.0000000000000007E-2</v>
      </c>
      <c r="DG44" s="87" t="str">
        <f t="shared" si="56"/>
        <v>BAJO</v>
      </c>
      <c r="DH44" s="70"/>
      <c r="DI44" s="145">
        <v>600</v>
      </c>
      <c r="DJ44" s="103">
        <f t="shared" si="27"/>
        <v>7.166666666666667E-2</v>
      </c>
      <c r="DK44" s="92">
        <f t="shared" si="28"/>
        <v>0</v>
      </c>
      <c r="DL44" s="92">
        <f t="shared" si="29"/>
        <v>0</v>
      </c>
      <c r="DM44" s="92">
        <f t="shared" si="30"/>
        <v>0</v>
      </c>
      <c r="DN44" s="92">
        <f t="shared" si="31"/>
        <v>0</v>
      </c>
      <c r="DO44" s="92">
        <f t="shared" si="32"/>
        <v>0</v>
      </c>
      <c r="DP44" s="92">
        <f t="shared" si="33"/>
        <v>0</v>
      </c>
      <c r="DQ44" s="92">
        <f t="shared" si="34"/>
        <v>0</v>
      </c>
      <c r="DR44" s="92">
        <f t="shared" si="35"/>
        <v>0</v>
      </c>
      <c r="DS44" s="92">
        <f t="shared" si="36"/>
        <v>0</v>
      </c>
      <c r="DT44" s="92">
        <f t="shared" si="37"/>
        <v>0</v>
      </c>
      <c r="DU44" s="93">
        <f t="shared" si="38"/>
        <v>0</v>
      </c>
      <c r="DV44" s="79">
        <f t="shared" si="48"/>
        <v>7.0000000000000007E-2</v>
      </c>
      <c r="DW44" s="158" t="str">
        <f t="shared" si="40"/>
        <v>BAJO</v>
      </c>
      <c r="DX44" s="160"/>
      <c r="DY44" s="163">
        <f t="shared" si="41"/>
        <v>780</v>
      </c>
      <c r="DZ44" s="164">
        <f t="shared" si="42"/>
        <v>1020</v>
      </c>
      <c r="EA44" s="257"/>
      <c r="EB44" s="258"/>
      <c r="EC44" s="257"/>
      <c r="ED44" s="258"/>
      <c r="EE44" s="257"/>
      <c r="EF44" s="258"/>
      <c r="EG44" s="257"/>
      <c r="EH44" s="258"/>
      <c r="EI44" s="257"/>
      <c r="EJ44" s="258"/>
      <c r="EK44" s="257"/>
      <c r="EL44" s="258"/>
      <c r="EM44" s="257"/>
      <c r="EN44" s="258"/>
      <c r="EO44" s="257"/>
      <c r="EP44" s="258"/>
      <c r="EQ44" s="257"/>
      <c r="ER44" s="258"/>
      <c r="ES44" s="257"/>
      <c r="ET44" s="258"/>
      <c r="EU44" s="257"/>
      <c r="EV44" s="258"/>
      <c r="EW44" s="257"/>
      <c r="EX44" s="258"/>
    </row>
    <row r="45" spans="1:154" ht="170.1" customHeight="1" thickTop="1" thickBot="1" x14ac:dyDescent="0.3">
      <c r="A45" s="44">
        <v>38</v>
      </c>
      <c r="B45" s="182" t="s">
        <v>46</v>
      </c>
      <c r="C45" s="182" t="s">
        <v>177</v>
      </c>
      <c r="D45" s="221">
        <f t="shared" si="46"/>
        <v>1873</v>
      </c>
      <c r="E45" s="222">
        <v>495</v>
      </c>
      <c r="F45" s="230">
        <v>1266</v>
      </c>
      <c r="G45" s="225">
        <v>112</v>
      </c>
      <c r="H45" s="225">
        <v>52</v>
      </c>
      <c r="I45" s="226">
        <v>0</v>
      </c>
      <c r="J45" s="112">
        <v>84</v>
      </c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208">
        <f t="shared" si="9"/>
        <v>84</v>
      </c>
      <c r="W45" s="111">
        <v>148</v>
      </c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208">
        <f t="shared" si="50"/>
        <v>148</v>
      </c>
      <c r="AJ45" s="35">
        <f t="shared" si="51"/>
        <v>579</v>
      </c>
      <c r="AK45" s="36">
        <f t="shared" si="52"/>
        <v>0</v>
      </c>
      <c r="AL45" s="37">
        <f t="shared" si="53"/>
        <v>1414</v>
      </c>
      <c r="AM45" s="23">
        <v>71</v>
      </c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191">
        <f t="shared" si="57"/>
        <v>71</v>
      </c>
      <c r="AZ45" s="122">
        <v>1</v>
      </c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91">
        <f t="shared" si="4"/>
        <v>1</v>
      </c>
      <c r="BM45" s="122">
        <v>0</v>
      </c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3"/>
      <c r="BY45" s="195">
        <f t="shared" si="44"/>
        <v>0</v>
      </c>
      <c r="BZ45" s="122">
        <v>10</v>
      </c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200">
        <f t="shared" si="47"/>
        <v>10</v>
      </c>
      <c r="CM45" s="41">
        <f t="shared" si="11"/>
        <v>508</v>
      </c>
      <c r="CN45" s="42">
        <f t="shared" si="54"/>
        <v>0</v>
      </c>
      <c r="CO45" s="43">
        <f t="shared" si="12"/>
        <v>1403</v>
      </c>
      <c r="CP45" s="77"/>
      <c r="CQ45" s="253">
        <f t="shared" si="55"/>
        <v>71</v>
      </c>
      <c r="CR45" s="74"/>
      <c r="CS45" s="138">
        <v>1100</v>
      </c>
      <c r="CT45" s="91">
        <f t="shared" si="14"/>
        <v>6.4545454545454545E-2</v>
      </c>
      <c r="CU45" s="92">
        <f t="shared" si="15"/>
        <v>0</v>
      </c>
      <c r="CV45" s="92">
        <f t="shared" si="16"/>
        <v>0</v>
      </c>
      <c r="CW45" s="92">
        <f t="shared" si="17"/>
        <v>0</v>
      </c>
      <c r="CX45" s="92">
        <f t="shared" si="18"/>
        <v>0</v>
      </c>
      <c r="CY45" s="92">
        <f t="shared" si="19"/>
        <v>0</v>
      </c>
      <c r="CZ45" s="92">
        <f t="shared" si="20"/>
        <v>0</v>
      </c>
      <c r="DA45" s="92">
        <f t="shared" si="21"/>
        <v>0</v>
      </c>
      <c r="DB45" s="92">
        <f t="shared" si="22"/>
        <v>0</v>
      </c>
      <c r="DC45" s="92">
        <f t="shared" si="23"/>
        <v>0</v>
      </c>
      <c r="DD45" s="92">
        <f t="shared" si="24"/>
        <v>0</v>
      </c>
      <c r="DE45" s="93">
        <f t="shared" si="25"/>
        <v>0</v>
      </c>
      <c r="DF45" s="79">
        <f t="shared" si="26"/>
        <v>0.06</v>
      </c>
      <c r="DG45" s="87" t="str">
        <f t="shared" si="56"/>
        <v>BAJO</v>
      </c>
      <c r="DH45" s="70"/>
      <c r="DI45" s="146">
        <v>952</v>
      </c>
      <c r="DJ45" s="103">
        <f t="shared" si="27"/>
        <v>7.4579831932773108E-2</v>
      </c>
      <c r="DK45" s="92">
        <f t="shared" si="28"/>
        <v>0</v>
      </c>
      <c r="DL45" s="92">
        <f t="shared" si="29"/>
        <v>0</v>
      </c>
      <c r="DM45" s="92">
        <f t="shared" si="30"/>
        <v>0</v>
      </c>
      <c r="DN45" s="92">
        <f t="shared" si="31"/>
        <v>0</v>
      </c>
      <c r="DO45" s="92">
        <f t="shared" si="32"/>
        <v>0</v>
      </c>
      <c r="DP45" s="92">
        <f t="shared" si="33"/>
        <v>0</v>
      </c>
      <c r="DQ45" s="92">
        <f t="shared" si="34"/>
        <v>0</v>
      </c>
      <c r="DR45" s="92">
        <f t="shared" si="35"/>
        <v>0</v>
      </c>
      <c r="DS45" s="92">
        <f t="shared" si="36"/>
        <v>0</v>
      </c>
      <c r="DT45" s="92">
        <f t="shared" si="37"/>
        <v>0</v>
      </c>
      <c r="DU45" s="93">
        <f t="shared" si="38"/>
        <v>0</v>
      </c>
      <c r="DV45" s="79">
        <f t="shared" si="48"/>
        <v>7.0000000000000007E-2</v>
      </c>
      <c r="DW45" s="158" t="str">
        <f t="shared" si="40"/>
        <v>BAJO</v>
      </c>
      <c r="DX45" s="160"/>
      <c r="DY45" s="163">
        <f t="shared" si="41"/>
        <v>1430</v>
      </c>
      <c r="DZ45" s="164">
        <f t="shared" si="42"/>
        <v>1870</v>
      </c>
      <c r="EA45" s="257"/>
      <c r="EB45" s="258"/>
      <c r="EC45" s="257"/>
      <c r="ED45" s="258"/>
      <c r="EE45" s="257"/>
      <c r="EF45" s="258"/>
      <c r="EG45" s="257"/>
      <c r="EH45" s="258"/>
      <c r="EI45" s="257"/>
      <c r="EJ45" s="258"/>
      <c r="EK45" s="257"/>
      <c r="EL45" s="258"/>
      <c r="EM45" s="257"/>
      <c r="EN45" s="258"/>
      <c r="EO45" s="257"/>
      <c r="EP45" s="258"/>
      <c r="EQ45" s="257"/>
      <c r="ER45" s="258"/>
      <c r="ES45" s="257"/>
      <c r="ET45" s="258"/>
      <c r="EU45" s="257"/>
      <c r="EV45" s="258"/>
      <c r="EW45" s="257"/>
      <c r="EX45" s="258"/>
    </row>
    <row r="46" spans="1:154" ht="170.1" customHeight="1" thickTop="1" thickBot="1" x14ac:dyDescent="0.3">
      <c r="A46" s="44">
        <v>39</v>
      </c>
      <c r="B46" s="182" t="s">
        <v>115</v>
      </c>
      <c r="C46" s="182" t="s">
        <v>178</v>
      </c>
      <c r="D46" s="221">
        <f t="shared" si="46"/>
        <v>657</v>
      </c>
      <c r="E46" s="222">
        <v>182</v>
      </c>
      <c r="F46" s="230">
        <v>329</v>
      </c>
      <c r="G46" s="225">
        <v>146</v>
      </c>
      <c r="H46" s="225">
        <v>25</v>
      </c>
      <c r="I46" s="226">
        <v>0</v>
      </c>
      <c r="J46" s="112">
        <v>32</v>
      </c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208">
        <f t="shared" si="9"/>
        <v>32</v>
      </c>
      <c r="W46" s="111">
        <v>9</v>
      </c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208">
        <f t="shared" si="50"/>
        <v>9</v>
      </c>
      <c r="AJ46" s="35">
        <f t="shared" si="51"/>
        <v>214</v>
      </c>
      <c r="AK46" s="36">
        <f t="shared" si="52"/>
        <v>0</v>
      </c>
      <c r="AL46" s="37">
        <f t="shared" si="53"/>
        <v>338</v>
      </c>
      <c r="AM46" s="23">
        <v>24</v>
      </c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191">
        <f t="shared" si="57"/>
        <v>24</v>
      </c>
      <c r="AZ46" s="122">
        <v>3</v>
      </c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91">
        <f t="shared" si="4"/>
        <v>3</v>
      </c>
      <c r="BM46" s="122">
        <v>1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3"/>
      <c r="BY46" s="195">
        <f t="shared" si="44"/>
        <v>1</v>
      </c>
      <c r="BZ46" s="122">
        <v>0</v>
      </c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200">
        <f t="shared" si="47"/>
        <v>0</v>
      </c>
      <c r="CM46" s="41">
        <f t="shared" si="11"/>
        <v>189</v>
      </c>
      <c r="CN46" s="42">
        <f t="shared" si="54"/>
        <v>0</v>
      </c>
      <c r="CO46" s="43">
        <f t="shared" si="12"/>
        <v>335</v>
      </c>
      <c r="CP46" s="77"/>
      <c r="CQ46" s="253">
        <f t="shared" si="55"/>
        <v>24</v>
      </c>
      <c r="CR46" s="74"/>
      <c r="CS46" s="138">
        <v>1100</v>
      </c>
      <c r="CT46" s="91">
        <f t="shared" si="14"/>
        <v>2.181818181818182E-2</v>
      </c>
      <c r="CU46" s="92">
        <f t="shared" si="15"/>
        <v>0</v>
      </c>
      <c r="CV46" s="92">
        <f t="shared" si="16"/>
        <v>0</v>
      </c>
      <c r="CW46" s="92">
        <f t="shared" si="17"/>
        <v>0</v>
      </c>
      <c r="CX46" s="92">
        <f t="shared" si="18"/>
        <v>0</v>
      </c>
      <c r="CY46" s="92">
        <f t="shared" si="19"/>
        <v>0</v>
      </c>
      <c r="CZ46" s="92">
        <f t="shared" si="20"/>
        <v>0</v>
      </c>
      <c r="DA46" s="92">
        <f t="shared" si="21"/>
        <v>0</v>
      </c>
      <c r="DB46" s="92">
        <f t="shared" si="22"/>
        <v>0</v>
      </c>
      <c r="DC46" s="92">
        <f t="shared" si="23"/>
        <v>0</v>
      </c>
      <c r="DD46" s="92">
        <f t="shared" si="24"/>
        <v>0</v>
      </c>
      <c r="DE46" s="93">
        <f t="shared" si="25"/>
        <v>0</v>
      </c>
      <c r="DF46" s="79">
        <f t="shared" si="26"/>
        <v>0.02</v>
      </c>
      <c r="DG46" s="87" t="str">
        <f t="shared" si="56"/>
        <v>BAJO</v>
      </c>
      <c r="DH46" s="70"/>
      <c r="DI46" s="146">
        <v>444</v>
      </c>
      <c r="DJ46" s="103">
        <f t="shared" si="27"/>
        <v>5.4054054054054057E-2</v>
      </c>
      <c r="DK46" s="92">
        <f t="shared" si="28"/>
        <v>0</v>
      </c>
      <c r="DL46" s="92">
        <f t="shared" si="29"/>
        <v>0</v>
      </c>
      <c r="DM46" s="92">
        <f t="shared" si="30"/>
        <v>0</v>
      </c>
      <c r="DN46" s="92">
        <f t="shared" si="31"/>
        <v>0</v>
      </c>
      <c r="DO46" s="92">
        <f t="shared" si="32"/>
        <v>0</v>
      </c>
      <c r="DP46" s="92">
        <f t="shared" si="33"/>
        <v>0</v>
      </c>
      <c r="DQ46" s="92">
        <f t="shared" si="34"/>
        <v>0</v>
      </c>
      <c r="DR46" s="92">
        <f t="shared" si="35"/>
        <v>0</v>
      </c>
      <c r="DS46" s="92">
        <f t="shared" si="36"/>
        <v>0</v>
      </c>
      <c r="DT46" s="92">
        <f t="shared" si="37"/>
        <v>0</v>
      </c>
      <c r="DU46" s="93">
        <f t="shared" si="38"/>
        <v>0</v>
      </c>
      <c r="DV46" s="79">
        <f t="shared" si="48"/>
        <v>0.05</v>
      </c>
      <c r="DW46" s="158" t="str">
        <f t="shared" si="40"/>
        <v>BAJO</v>
      </c>
      <c r="DX46" s="160"/>
      <c r="DY46" s="163">
        <f t="shared" si="41"/>
        <v>1430</v>
      </c>
      <c r="DZ46" s="164">
        <f t="shared" si="42"/>
        <v>1870</v>
      </c>
      <c r="EA46" s="257"/>
      <c r="EB46" s="258"/>
      <c r="EC46" s="257"/>
      <c r="ED46" s="258"/>
      <c r="EE46" s="257"/>
      <c r="EF46" s="258"/>
      <c r="EG46" s="257"/>
      <c r="EH46" s="258"/>
      <c r="EI46" s="257"/>
      <c r="EJ46" s="258"/>
      <c r="EK46" s="257"/>
      <c r="EL46" s="258"/>
      <c r="EM46" s="257"/>
      <c r="EN46" s="258"/>
      <c r="EO46" s="257"/>
      <c r="EP46" s="258"/>
      <c r="EQ46" s="257"/>
      <c r="ER46" s="258"/>
      <c r="ES46" s="257"/>
      <c r="ET46" s="258"/>
      <c r="EU46" s="257"/>
      <c r="EV46" s="258"/>
      <c r="EW46" s="257"/>
      <c r="EX46" s="258"/>
    </row>
    <row r="47" spans="1:154" ht="170.1" customHeight="1" thickTop="1" thickBot="1" x14ac:dyDescent="0.3">
      <c r="A47" s="44">
        <v>40</v>
      </c>
      <c r="B47" s="182" t="s">
        <v>47</v>
      </c>
      <c r="C47" s="182" t="s">
        <v>179</v>
      </c>
      <c r="D47" s="221">
        <f t="shared" si="46"/>
        <v>3200</v>
      </c>
      <c r="E47" s="222">
        <v>455</v>
      </c>
      <c r="F47" s="230">
        <v>2026</v>
      </c>
      <c r="G47" s="225">
        <v>719</v>
      </c>
      <c r="H47" s="225">
        <v>105</v>
      </c>
      <c r="I47" s="226">
        <v>0</v>
      </c>
      <c r="J47" s="112">
        <v>123</v>
      </c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208">
        <f t="shared" si="9"/>
        <v>123</v>
      </c>
      <c r="W47" s="111">
        <v>125</v>
      </c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208">
        <f t="shared" si="50"/>
        <v>125</v>
      </c>
      <c r="AJ47" s="35">
        <f t="shared" si="51"/>
        <v>578</v>
      </c>
      <c r="AK47" s="36">
        <f t="shared" si="52"/>
        <v>0</v>
      </c>
      <c r="AL47" s="37">
        <f t="shared" si="53"/>
        <v>2151</v>
      </c>
      <c r="AM47" s="23">
        <v>102</v>
      </c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191">
        <f t="shared" si="57"/>
        <v>102</v>
      </c>
      <c r="AZ47" s="122">
        <v>0</v>
      </c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91">
        <f t="shared" si="4"/>
        <v>0</v>
      </c>
      <c r="BM47" s="122">
        <v>0</v>
      </c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3"/>
      <c r="BY47" s="195">
        <f t="shared" si="44"/>
        <v>0</v>
      </c>
      <c r="BZ47" s="122">
        <v>0</v>
      </c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200">
        <f t="shared" si="47"/>
        <v>0</v>
      </c>
      <c r="CM47" s="41">
        <f t="shared" si="11"/>
        <v>476</v>
      </c>
      <c r="CN47" s="42">
        <f t="shared" si="54"/>
        <v>0</v>
      </c>
      <c r="CO47" s="43">
        <f t="shared" si="12"/>
        <v>2151</v>
      </c>
      <c r="CP47" s="77"/>
      <c r="CQ47" s="253">
        <f t="shared" si="55"/>
        <v>102</v>
      </c>
      <c r="CR47" s="74"/>
      <c r="CS47" s="138">
        <v>1100</v>
      </c>
      <c r="CT47" s="91">
        <f t="shared" si="14"/>
        <v>9.2727272727272728E-2</v>
      </c>
      <c r="CU47" s="92">
        <f t="shared" si="15"/>
        <v>0</v>
      </c>
      <c r="CV47" s="92">
        <f t="shared" si="16"/>
        <v>0</v>
      </c>
      <c r="CW47" s="92">
        <f t="shared" si="17"/>
        <v>0</v>
      </c>
      <c r="CX47" s="92">
        <f t="shared" si="18"/>
        <v>0</v>
      </c>
      <c r="CY47" s="92">
        <f t="shared" si="19"/>
        <v>0</v>
      </c>
      <c r="CZ47" s="92">
        <f t="shared" si="20"/>
        <v>0</v>
      </c>
      <c r="DA47" s="92">
        <f t="shared" si="21"/>
        <v>0</v>
      </c>
      <c r="DB47" s="92">
        <f t="shared" si="22"/>
        <v>0</v>
      </c>
      <c r="DC47" s="92">
        <f t="shared" si="23"/>
        <v>0</v>
      </c>
      <c r="DD47" s="92">
        <f t="shared" si="24"/>
        <v>0</v>
      </c>
      <c r="DE47" s="93">
        <f t="shared" si="25"/>
        <v>0</v>
      </c>
      <c r="DF47" s="79">
        <f t="shared" si="26"/>
        <v>0.09</v>
      </c>
      <c r="DG47" s="87" t="str">
        <f t="shared" si="56"/>
        <v>BUENO</v>
      </c>
      <c r="DH47" s="70"/>
      <c r="DI47" s="145">
        <v>1100</v>
      </c>
      <c r="DJ47" s="103">
        <f t="shared" si="27"/>
        <v>9.2727272727272728E-2</v>
      </c>
      <c r="DK47" s="92">
        <f t="shared" si="28"/>
        <v>0</v>
      </c>
      <c r="DL47" s="92">
        <f t="shared" si="29"/>
        <v>0</v>
      </c>
      <c r="DM47" s="92">
        <f t="shared" si="30"/>
        <v>0</v>
      </c>
      <c r="DN47" s="92">
        <f t="shared" si="31"/>
        <v>0</v>
      </c>
      <c r="DO47" s="92">
        <f t="shared" si="32"/>
        <v>0</v>
      </c>
      <c r="DP47" s="92">
        <f t="shared" si="33"/>
        <v>0</v>
      </c>
      <c r="DQ47" s="92">
        <f t="shared" si="34"/>
        <v>0</v>
      </c>
      <c r="DR47" s="92">
        <f t="shared" si="35"/>
        <v>0</v>
      </c>
      <c r="DS47" s="92">
        <f t="shared" si="36"/>
        <v>0</v>
      </c>
      <c r="DT47" s="92">
        <f t="shared" si="37"/>
        <v>0</v>
      </c>
      <c r="DU47" s="93">
        <f t="shared" si="38"/>
        <v>0</v>
      </c>
      <c r="DV47" s="79">
        <f t="shared" si="48"/>
        <v>0.09</v>
      </c>
      <c r="DW47" s="158" t="str">
        <f t="shared" si="40"/>
        <v>BUENO</v>
      </c>
      <c r="DX47" s="160"/>
      <c r="DY47" s="163">
        <f t="shared" si="41"/>
        <v>1430</v>
      </c>
      <c r="DZ47" s="164">
        <f t="shared" si="42"/>
        <v>1870</v>
      </c>
      <c r="EA47" s="257"/>
      <c r="EB47" s="258"/>
      <c r="EC47" s="257"/>
      <c r="ED47" s="258"/>
      <c r="EE47" s="257"/>
      <c r="EF47" s="258"/>
      <c r="EG47" s="257"/>
      <c r="EH47" s="258"/>
      <c r="EI47" s="257"/>
      <c r="EJ47" s="258"/>
      <c r="EK47" s="257"/>
      <c r="EL47" s="258"/>
      <c r="EM47" s="257"/>
      <c r="EN47" s="258"/>
      <c r="EO47" s="257"/>
      <c r="EP47" s="258"/>
      <c r="EQ47" s="257"/>
      <c r="ER47" s="258"/>
      <c r="ES47" s="257"/>
      <c r="ET47" s="258"/>
      <c r="EU47" s="257"/>
      <c r="EV47" s="258"/>
      <c r="EW47" s="257"/>
      <c r="EX47" s="258"/>
    </row>
    <row r="48" spans="1:154" ht="170.1" customHeight="1" thickTop="1" thickBot="1" x14ac:dyDescent="0.3">
      <c r="A48" s="181">
        <v>41</v>
      </c>
      <c r="B48" s="182" t="s">
        <v>56</v>
      </c>
      <c r="C48" s="182" t="s">
        <v>180</v>
      </c>
      <c r="D48" s="221">
        <f>E48+F48+G48+I48</f>
        <v>5058</v>
      </c>
      <c r="E48" s="222">
        <v>376</v>
      </c>
      <c r="F48" s="230">
        <v>4612</v>
      </c>
      <c r="G48" s="225">
        <v>70</v>
      </c>
      <c r="H48" s="225">
        <v>94</v>
      </c>
      <c r="I48" s="226">
        <v>0</v>
      </c>
      <c r="J48" s="112">
        <v>193</v>
      </c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208">
        <f t="shared" si="9"/>
        <v>193</v>
      </c>
      <c r="W48" s="111">
        <v>122</v>
      </c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208">
        <f t="shared" si="50"/>
        <v>122</v>
      </c>
      <c r="AJ48" s="35">
        <f t="shared" si="51"/>
        <v>569</v>
      </c>
      <c r="AK48" s="36">
        <f t="shared" si="52"/>
        <v>0</v>
      </c>
      <c r="AL48" s="37">
        <f t="shared" si="53"/>
        <v>4734</v>
      </c>
      <c r="AM48" s="23">
        <v>111</v>
      </c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191">
        <f t="shared" si="57"/>
        <v>111</v>
      </c>
      <c r="AZ48" s="122">
        <v>7</v>
      </c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91">
        <f t="shared" si="4"/>
        <v>7</v>
      </c>
      <c r="BM48" s="122">
        <v>75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3"/>
      <c r="BY48" s="195">
        <f t="shared" ref="BY48:BY63" si="58">SUM(BM48:BX48)</f>
        <v>75</v>
      </c>
      <c r="BZ48" s="122">
        <v>20</v>
      </c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200">
        <f>SUM(BZ48:CK48)</f>
        <v>20</v>
      </c>
      <c r="CM48" s="41">
        <f t="shared" si="11"/>
        <v>383</v>
      </c>
      <c r="CN48" s="42">
        <f t="shared" si="54"/>
        <v>0</v>
      </c>
      <c r="CO48" s="43">
        <f>AL48-BL48-CL48</f>
        <v>4707</v>
      </c>
      <c r="CP48" s="77"/>
      <c r="CQ48" s="253">
        <f t="shared" si="55"/>
        <v>111</v>
      </c>
      <c r="CR48" s="74"/>
      <c r="CS48" s="138">
        <v>1000</v>
      </c>
      <c r="CT48" s="91">
        <f t="shared" si="14"/>
        <v>0.111</v>
      </c>
      <c r="CU48" s="92">
        <f t="shared" si="15"/>
        <v>0</v>
      </c>
      <c r="CV48" s="92">
        <f t="shared" si="16"/>
        <v>0</v>
      </c>
      <c r="CW48" s="92">
        <f t="shared" si="17"/>
        <v>0</v>
      </c>
      <c r="CX48" s="92">
        <f t="shared" si="18"/>
        <v>0</v>
      </c>
      <c r="CY48" s="92">
        <f t="shared" si="19"/>
        <v>0</v>
      </c>
      <c r="CZ48" s="92">
        <f t="shared" si="20"/>
        <v>0</v>
      </c>
      <c r="DA48" s="92">
        <f t="shared" si="21"/>
        <v>0</v>
      </c>
      <c r="DB48" s="92">
        <f t="shared" si="22"/>
        <v>0</v>
      </c>
      <c r="DC48" s="92">
        <f t="shared" si="23"/>
        <v>0</v>
      </c>
      <c r="DD48" s="92">
        <f t="shared" si="24"/>
        <v>0</v>
      </c>
      <c r="DE48" s="93">
        <f t="shared" si="25"/>
        <v>0</v>
      </c>
      <c r="DF48" s="79">
        <f t="shared" si="26"/>
        <v>0.11</v>
      </c>
      <c r="DG48" s="87" t="str">
        <f t="shared" si="56"/>
        <v>BUENO</v>
      </c>
      <c r="DH48" s="70"/>
      <c r="DI48" s="145">
        <v>1000</v>
      </c>
      <c r="DJ48" s="103">
        <f t="shared" si="27"/>
        <v>0.111</v>
      </c>
      <c r="DK48" s="92">
        <f t="shared" si="28"/>
        <v>0</v>
      </c>
      <c r="DL48" s="92">
        <f t="shared" si="29"/>
        <v>0</v>
      </c>
      <c r="DM48" s="92">
        <f t="shared" si="30"/>
        <v>0</v>
      </c>
      <c r="DN48" s="92">
        <f t="shared" si="31"/>
        <v>0</v>
      </c>
      <c r="DO48" s="92">
        <f t="shared" si="32"/>
        <v>0</v>
      </c>
      <c r="DP48" s="92">
        <f t="shared" si="33"/>
        <v>0</v>
      </c>
      <c r="DQ48" s="92">
        <f t="shared" si="34"/>
        <v>0</v>
      </c>
      <c r="DR48" s="92">
        <f t="shared" si="35"/>
        <v>0</v>
      </c>
      <c r="DS48" s="92">
        <f t="shared" si="36"/>
        <v>0</v>
      </c>
      <c r="DT48" s="92">
        <f t="shared" si="37"/>
        <v>0</v>
      </c>
      <c r="DU48" s="93">
        <f t="shared" si="38"/>
        <v>0</v>
      </c>
      <c r="DV48" s="79">
        <f t="shared" si="48"/>
        <v>0.11</v>
      </c>
      <c r="DW48" s="158" t="str">
        <f t="shared" si="40"/>
        <v>BUENO</v>
      </c>
      <c r="DX48" s="160"/>
      <c r="DY48" s="163">
        <f t="shared" si="41"/>
        <v>1300</v>
      </c>
      <c r="DZ48" s="164">
        <f t="shared" si="42"/>
        <v>1700</v>
      </c>
      <c r="EA48" s="257"/>
      <c r="EB48" s="258"/>
      <c r="EC48" s="257"/>
      <c r="ED48" s="258"/>
      <c r="EE48" s="257"/>
      <c r="EF48" s="258"/>
      <c r="EG48" s="257"/>
      <c r="EH48" s="258"/>
      <c r="EI48" s="257"/>
      <c r="EJ48" s="258"/>
      <c r="EK48" s="257"/>
      <c r="EL48" s="258"/>
      <c r="EM48" s="257"/>
      <c r="EN48" s="258"/>
      <c r="EO48" s="257"/>
      <c r="EP48" s="258"/>
      <c r="EQ48" s="257"/>
      <c r="ER48" s="258"/>
      <c r="ES48" s="257"/>
      <c r="ET48" s="258"/>
      <c r="EU48" s="257"/>
      <c r="EV48" s="258"/>
      <c r="EW48" s="257"/>
      <c r="EX48" s="258"/>
    </row>
    <row r="49" spans="1:154" ht="170.1" customHeight="1" thickTop="1" thickBot="1" x14ac:dyDescent="0.3">
      <c r="A49" s="44">
        <v>42</v>
      </c>
      <c r="B49" s="182" t="s">
        <v>67</v>
      </c>
      <c r="C49" s="182" t="s">
        <v>181</v>
      </c>
      <c r="D49" s="221">
        <f t="shared" si="46"/>
        <v>1212</v>
      </c>
      <c r="E49" s="222">
        <v>213</v>
      </c>
      <c r="F49" s="230">
        <v>959</v>
      </c>
      <c r="G49" s="225">
        <v>40</v>
      </c>
      <c r="H49" s="225">
        <v>73</v>
      </c>
      <c r="I49" s="226">
        <v>0</v>
      </c>
      <c r="J49" s="112">
        <v>110</v>
      </c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208">
        <f t="shared" si="9"/>
        <v>110</v>
      </c>
      <c r="W49" s="111">
        <v>51</v>
      </c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208">
        <f t="shared" si="50"/>
        <v>51</v>
      </c>
      <c r="AJ49" s="35">
        <f t="shared" si="51"/>
        <v>323</v>
      </c>
      <c r="AK49" s="36">
        <f t="shared" si="52"/>
        <v>0</v>
      </c>
      <c r="AL49" s="37">
        <f t="shared" si="53"/>
        <v>1010</v>
      </c>
      <c r="AM49" s="23">
        <v>69</v>
      </c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191">
        <f t="shared" si="57"/>
        <v>69</v>
      </c>
      <c r="AZ49" s="122">
        <v>4</v>
      </c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91">
        <f t="shared" si="4"/>
        <v>4</v>
      </c>
      <c r="BM49" s="122">
        <v>0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3"/>
      <c r="BY49" s="195">
        <f t="shared" si="58"/>
        <v>0</v>
      </c>
      <c r="BZ49" s="122">
        <v>0</v>
      </c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200">
        <f t="shared" si="47"/>
        <v>0</v>
      </c>
      <c r="CM49" s="41">
        <f t="shared" si="11"/>
        <v>254</v>
      </c>
      <c r="CN49" s="42">
        <f t="shared" si="54"/>
        <v>0</v>
      </c>
      <c r="CO49" s="43">
        <f t="shared" si="12"/>
        <v>1006</v>
      </c>
      <c r="CP49" s="77"/>
      <c r="CQ49" s="253">
        <f t="shared" si="55"/>
        <v>69</v>
      </c>
      <c r="CR49" s="74"/>
      <c r="CS49" s="138">
        <v>550</v>
      </c>
      <c r="CT49" s="91">
        <f t="shared" si="14"/>
        <v>0.12545454545454546</v>
      </c>
      <c r="CU49" s="92">
        <f t="shared" si="15"/>
        <v>0</v>
      </c>
      <c r="CV49" s="92">
        <f t="shared" si="16"/>
        <v>0</v>
      </c>
      <c r="CW49" s="92">
        <f t="shared" si="17"/>
        <v>0</v>
      </c>
      <c r="CX49" s="92">
        <f t="shared" si="18"/>
        <v>0</v>
      </c>
      <c r="CY49" s="92">
        <f t="shared" si="19"/>
        <v>0</v>
      </c>
      <c r="CZ49" s="92">
        <f t="shared" si="20"/>
        <v>0</v>
      </c>
      <c r="DA49" s="92">
        <f t="shared" si="21"/>
        <v>0</v>
      </c>
      <c r="DB49" s="92">
        <f t="shared" si="22"/>
        <v>0</v>
      </c>
      <c r="DC49" s="92">
        <f t="shared" si="23"/>
        <v>0</v>
      </c>
      <c r="DD49" s="92">
        <f t="shared" si="24"/>
        <v>0</v>
      </c>
      <c r="DE49" s="93">
        <f t="shared" si="25"/>
        <v>0</v>
      </c>
      <c r="DF49" s="79">
        <f t="shared" si="26"/>
        <v>0.13</v>
      </c>
      <c r="DG49" s="87" t="str">
        <f t="shared" si="56"/>
        <v>BUENO</v>
      </c>
      <c r="DH49" s="70"/>
      <c r="DI49" s="145">
        <v>550</v>
      </c>
      <c r="DJ49" s="103">
        <f t="shared" si="27"/>
        <v>0.12545454545454546</v>
      </c>
      <c r="DK49" s="92">
        <f t="shared" si="28"/>
        <v>0</v>
      </c>
      <c r="DL49" s="92">
        <f t="shared" si="29"/>
        <v>0</v>
      </c>
      <c r="DM49" s="92">
        <f t="shared" si="30"/>
        <v>0</v>
      </c>
      <c r="DN49" s="92">
        <f t="shared" si="31"/>
        <v>0</v>
      </c>
      <c r="DO49" s="92">
        <f t="shared" si="32"/>
        <v>0</v>
      </c>
      <c r="DP49" s="92">
        <f t="shared" si="33"/>
        <v>0</v>
      </c>
      <c r="DQ49" s="92">
        <f t="shared" si="34"/>
        <v>0</v>
      </c>
      <c r="DR49" s="92">
        <f t="shared" si="35"/>
        <v>0</v>
      </c>
      <c r="DS49" s="92">
        <f t="shared" si="36"/>
        <v>0</v>
      </c>
      <c r="DT49" s="92">
        <f t="shared" si="37"/>
        <v>0</v>
      </c>
      <c r="DU49" s="93">
        <f t="shared" si="38"/>
        <v>0</v>
      </c>
      <c r="DV49" s="79">
        <f t="shared" si="48"/>
        <v>0.13</v>
      </c>
      <c r="DW49" s="158" t="str">
        <f t="shared" si="40"/>
        <v>BUENO</v>
      </c>
      <c r="DX49" s="160"/>
      <c r="DY49" s="163">
        <f t="shared" si="41"/>
        <v>715</v>
      </c>
      <c r="DZ49" s="164">
        <f t="shared" si="42"/>
        <v>935</v>
      </c>
      <c r="EA49" s="257"/>
      <c r="EB49" s="258"/>
      <c r="EC49" s="257"/>
      <c r="ED49" s="258"/>
      <c r="EE49" s="257"/>
      <c r="EF49" s="258"/>
      <c r="EG49" s="257"/>
      <c r="EH49" s="258"/>
      <c r="EI49" s="257"/>
      <c r="EJ49" s="258"/>
      <c r="EK49" s="257"/>
      <c r="EL49" s="258"/>
      <c r="EM49" s="257"/>
      <c r="EN49" s="258"/>
      <c r="EO49" s="257"/>
      <c r="EP49" s="258"/>
      <c r="EQ49" s="257"/>
      <c r="ER49" s="258"/>
      <c r="ES49" s="257"/>
      <c r="ET49" s="258"/>
      <c r="EU49" s="257"/>
      <c r="EV49" s="258"/>
      <c r="EW49" s="257"/>
      <c r="EX49" s="258"/>
    </row>
    <row r="50" spans="1:154" ht="170.1" customHeight="1" thickTop="1" thickBot="1" x14ac:dyDescent="0.3">
      <c r="A50" s="44">
        <v>43</v>
      </c>
      <c r="B50" s="182" t="s">
        <v>68</v>
      </c>
      <c r="C50" s="182" t="s">
        <v>182</v>
      </c>
      <c r="D50" s="221">
        <f t="shared" si="46"/>
        <v>1297</v>
      </c>
      <c r="E50" s="222">
        <v>255</v>
      </c>
      <c r="F50" s="230">
        <v>1003</v>
      </c>
      <c r="G50" s="225">
        <v>39</v>
      </c>
      <c r="H50" s="225">
        <v>70</v>
      </c>
      <c r="I50" s="226">
        <v>0</v>
      </c>
      <c r="J50" s="112">
        <v>77</v>
      </c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208">
        <f t="shared" si="9"/>
        <v>77</v>
      </c>
      <c r="W50" s="111">
        <v>71</v>
      </c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208">
        <f t="shared" si="50"/>
        <v>71</v>
      </c>
      <c r="AJ50" s="35">
        <f t="shared" si="51"/>
        <v>332</v>
      </c>
      <c r="AK50" s="36">
        <f t="shared" si="52"/>
        <v>0</v>
      </c>
      <c r="AL50" s="37">
        <f t="shared" si="53"/>
        <v>1074</v>
      </c>
      <c r="AM50" s="23">
        <v>76</v>
      </c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191">
        <f t="shared" si="57"/>
        <v>76</v>
      </c>
      <c r="AZ50" s="122">
        <v>6</v>
      </c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91">
        <f t="shared" si="4"/>
        <v>6</v>
      </c>
      <c r="BM50" s="12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3"/>
      <c r="BY50" s="195">
        <f t="shared" si="58"/>
        <v>0</v>
      </c>
      <c r="BZ50" s="122">
        <v>0</v>
      </c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200">
        <f t="shared" si="47"/>
        <v>0</v>
      </c>
      <c r="CM50" s="41">
        <f t="shared" si="11"/>
        <v>256</v>
      </c>
      <c r="CN50" s="42">
        <f t="shared" si="54"/>
        <v>0</v>
      </c>
      <c r="CO50" s="43">
        <f t="shared" si="12"/>
        <v>1068</v>
      </c>
      <c r="CP50" s="77"/>
      <c r="CQ50" s="253">
        <f t="shared" si="55"/>
        <v>76</v>
      </c>
      <c r="CR50" s="74"/>
      <c r="CS50" s="138">
        <v>550</v>
      </c>
      <c r="CT50" s="91">
        <f t="shared" si="14"/>
        <v>0.13818181818181818</v>
      </c>
      <c r="CU50" s="92">
        <f t="shared" si="15"/>
        <v>0</v>
      </c>
      <c r="CV50" s="92">
        <f t="shared" si="16"/>
        <v>0</v>
      </c>
      <c r="CW50" s="92">
        <f t="shared" si="17"/>
        <v>0</v>
      </c>
      <c r="CX50" s="92">
        <f t="shared" si="18"/>
        <v>0</v>
      </c>
      <c r="CY50" s="92">
        <f t="shared" si="19"/>
        <v>0</v>
      </c>
      <c r="CZ50" s="92">
        <f t="shared" si="20"/>
        <v>0</v>
      </c>
      <c r="DA50" s="92">
        <f t="shared" si="21"/>
        <v>0</v>
      </c>
      <c r="DB50" s="92">
        <f t="shared" si="22"/>
        <v>0</v>
      </c>
      <c r="DC50" s="92">
        <f t="shared" si="23"/>
        <v>0</v>
      </c>
      <c r="DD50" s="92">
        <f t="shared" si="24"/>
        <v>0</v>
      </c>
      <c r="DE50" s="93">
        <f t="shared" si="25"/>
        <v>0</v>
      </c>
      <c r="DF50" s="79">
        <f t="shared" si="26"/>
        <v>0.14000000000000001</v>
      </c>
      <c r="DG50" s="87" t="str">
        <f t="shared" si="56"/>
        <v>BUENO</v>
      </c>
      <c r="DH50" s="70"/>
      <c r="DI50" s="145">
        <v>550</v>
      </c>
      <c r="DJ50" s="103">
        <f t="shared" si="27"/>
        <v>0.13818181818181818</v>
      </c>
      <c r="DK50" s="92">
        <f t="shared" si="28"/>
        <v>0</v>
      </c>
      <c r="DL50" s="92">
        <f t="shared" si="29"/>
        <v>0</v>
      </c>
      <c r="DM50" s="92">
        <f t="shared" si="30"/>
        <v>0</v>
      </c>
      <c r="DN50" s="92">
        <f t="shared" si="31"/>
        <v>0</v>
      </c>
      <c r="DO50" s="92">
        <f t="shared" si="32"/>
        <v>0</v>
      </c>
      <c r="DP50" s="92">
        <f t="shared" si="33"/>
        <v>0</v>
      </c>
      <c r="DQ50" s="92">
        <f t="shared" si="34"/>
        <v>0</v>
      </c>
      <c r="DR50" s="92">
        <f t="shared" si="35"/>
        <v>0</v>
      </c>
      <c r="DS50" s="92">
        <f t="shared" si="36"/>
        <v>0</v>
      </c>
      <c r="DT50" s="92">
        <f t="shared" si="37"/>
        <v>0</v>
      </c>
      <c r="DU50" s="93">
        <f t="shared" si="38"/>
        <v>0</v>
      </c>
      <c r="DV50" s="79">
        <f t="shared" si="48"/>
        <v>0.14000000000000001</v>
      </c>
      <c r="DW50" s="158" t="str">
        <f t="shared" si="40"/>
        <v>BUENO</v>
      </c>
      <c r="DX50" s="160"/>
      <c r="DY50" s="163">
        <f t="shared" si="41"/>
        <v>715</v>
      </c>
      <c r="DZ50" s="164">
        <f t="shared" si="42"/>
        <v>935</v>
      </c>
      <c r="EA50" s="257"/>
      <c r="EB50" s="258"/>
      <c r="EC50" s="257"/>
      <c r="ED50" s="258"/>
      <c r="EE50" s="257"/>
      <c r="EF50" s="258"/>
      <c r="EG50" s="257"/>
      <c r="EH50" s="258"/>
      <c r="EI50" s="257"/>
      <c r="EJ50" s="258"/>
      <c r="EK50" s="257"/>
      <c r="EL50" s="258"/>
      <c r="EM50" s="257"/>
      <c r="EN50" s="258"/>
      <c r="EO50" s="257"/>
      <c r="EP50" s="258"/>
      <c r="EQ50" s="257"/>
      <c r="ER50" s="258"/>
      <c r="ES50" s="257"/>
      <c r="ET50" s="258"/>
      <c r="EU50" s="257"/>
      <c r="EV50" s="258"/>
      <c r="EW50" s="257"/>
      <c r="EX50" s="258"/>
    </row>
    <row r="51" spans="1:154" ht="170.1" customHeight="1" thickTop="1" thickBot="1" x14ac:dyDescent="0.3">
      <c r="A51" s="181">
        <v>44</v>
      </c>
      <c r="B51" s="182" t="s">
        <v>95</v>
      </c>
      <c r="C51" s="182" t="s">
        <v>183</v>
      </c>
      <c r="D51" s="221">
        <f t="shared" si="46"/>
        <v>4896</v>
      </c>
      <c r="E51" s="222">
        <v>367</v>
      </c>
      <c r="F51" s="230">
        <v>4298</v>
      </c>
      <c r="G51" s="225">
        <v>231</v>
      </c>
      <c r="H51" s="225">
        <v>68</v>
      </c>
      <c r="I51" s="226">
        <v>0</v>
      </c>
      <c r="J51" s="112">
        <v>136</v>
      </c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208">
        <f t="shared" si="9"/>
        <v>136</v>
      </c>
      <c r="W51" s="111">
        <v>31</v>
      </c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208">
        <f t="shared" si="50"/>
        <v>31</v>
      </c>
      <c r="AJ51" s="35">
        <f t="shared" si="51"/>
        <v>503</v>
      </c>
      <c r="AK51" s="36">
        <f t="shared" si="52"/>
        <v>0</v>
      </c>
      <c r="AL51" s="37">
        <f t="shared" si="53"/>
        <v>4329</v>
      </c>
      <c r="AM51" s="23">
        <v>113</v>
      </c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191">
        <f t="shared" si="57"/>
        <v>113</v>
      </c>
      <c r="AZ51" s="122">
        <v>0</v>
      </c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91">
        <f t="shared" si="4"/>
        <v>0</v>
      </c>
      <c r="BM51" s="122">
        <v>89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3"/>
      <c r="BY51" s="195">
        <f t="shared" si="58"/>
        <v>89</v>
      </c>
      <c r="BZ51" s="122">
        <v>1</v>
      </c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200">
        <f t="shared" si="47"/>
        <v>1</v>
      </c>
      <c r="CM51" s="41">
        <f t="shared" si="11"/>
        <v>301</v>
      </c>
      <c r="CN51" s="42">
        <f t="shared" si="54"/>
        <v>0</v>
      </c>
      <c r="CO51" s="43">
        <f t="shared" si="12"/>
        <v>4328</v>
      </c>
      <c r="CP51" s="77"/>
      <c r="CQ51" s="253">
        <f t="shared" si="55"/>
        <v>113</v>
      </c>
      <c r="CR51" s="74"/>
      <c r="CS51" s="138">
        <v>1000</v>
      </c>
      <c r="CT51" s="91">
        <f t="shared" si="14"/>
        <v>0.113</v>
      </c>
      <c r="CU51" s="92">
        <f t="shared" si="15"/>
        <v>0</v>
      </c>
      <c r="CV51" s="92">
        <f t="shared" si="16"/>
        <v>0</v>
      </c>
      <c r="CW51" s="92">
        <f t="shared" si="17"/>
        <v>0</v>
      </c>
      <c r="CX51" s="92">
        <f t="shared" si="18"/>
        <v>0</v>
      </c>
      <c r="CY51" s="92">
        <f t="shared" si="19"/>
        <v>0</v>
      </c>
      <c r="CZ51" s="92">
        <f t="shared" si="20"/>
        <v>0</v>
      </c>
      <c r="DA51" s="92">
        <f t="shared" si="21"/>
        <v>0</v>
      </c>
      <c r="DB51" s="92">
        <f t="shared" si="22"/>
        <v>0</v>
      </c>
      <c r="DC51" s="92">
        <f t="shared" si="23"/>
        <v>0</v>
      </c>
      <c r="DD51" s="92">
        <f t="shared" si="24"/>
        <v>0</v>
      </c>
      <c r="DE51" s="93">
        <f t="shared" si="25"/>
        <v>0</v>
      </c>
      <c r="DF51" s="79">
        <f t="shared" si="26"/>
        <v>0.11</v>
      </c>
      <c r="DG51" s="87" t="str">
        <f t="shared" si="56"/>
        <v>BUENO</v>
      </c>
      <c r="DH51" s="70"/>
      <c r="DI51" s="145">
        <v>1000</v>
      </c>
      <c r="DJ51" s="103">
        <f t="shared" si="27"/>
        <v>0.113</v>
      </c>
      <c r="DK51" s="92">
        <f t="shared" si="28"/>
        <v>0</v>
      </c>
      <c r="DL51" s="92">
        <f t="shared" si="29"/>
        <v>0</v>
      </c>
      <c r="DM51" s="92">
        <f t="shared" si="30"/>
        <v>0</v>
      </c>
      <c r="DN51" s="92">
        <f t="shared" si="31"/>
        <v>0</v>
      </c>
      <c r="DO51" s="92">
        <f t="shared" si="32"/>
        <v>0</v>
      </c>
      <c r="DP51" s="92">
        <f t="shared" si="33"/>
        <v>0</v>
      </c>
      <c r="DQ51" s="92">
        <f t="shared" si="34"/>
        <v>0</v>
      </c>
      <c r="DR51" s="92">
        <f t="shared" si="35"/>
        <v>0</v>
      </c>
      <c r="DS51" s="92">
        <f t="shared" si="36"/>
        <v>0</v>
      </c>
      <c r="DT51" s="92">
        <f t="shared" si="37"/>
        <v>0</v>
      </c>
      <c r="DU51" s="93">
        <f t="shared" si="38"/>
        <v>0</v>
      </c>
      <c r="DV51" s="79">
        <f t="shared" si="48"/>
        <v>0.11</v>
      </c>
      <c r="DW51" s="158" t="str">
        <f t="shared" si="40"/>
        <v>BUENO</v>
      </c>
      <c r="DX51" s="160"/>
      <c r="DY51" s="163">
        <f t="shared" si="41"/>
        <v>1300</v>
      </c>
      <c r="DZ51" s="164">
        <f t="shared" si="42"/>
        <v>1700</v>
      </c>
      <c r="EA51" s="257"/>
      <c r="EB51" s="258"/>
      <c r="EC51" s="257"/>
      <c r="ED51" s="258"/>
      <c r="EE51" s="257"/>
      <c r="EF51" s="258"/>
      <c r="EG51" s="257"/>
      <c r="EH51" s="258"/>
      <c r="EI51" s="257"/>
      <c r="EJ51" s="258"/>
      <c r="EK51" s="257"/>
      <c r="EL51" s="258"/>
      <c r="EM51" s="257"/>
      <c r="EN51" s="258"/>
      <c r="EO51" s="257"/>
      <c r="EP51" s="258"/>
      <c r="EQ51" s="257"/>
      <c r="ER51" s="258"/>
      <c r="ES51" s="257"/>
      <c r="ET51" s="258"/>
      <c r="EU51" s="257"/>
      <c r="EV51" s="258"/>
      <c r="EW51" s="257"/>
      <c r="EX51" s="258"/>
    </row>
    <row r="52" spans="1:154" ht="170.1" customHeight="1" thickTop="1" thickBot="1" x14ac:dyDescent="0.3">
      <c r="A52" s="181">
        <v>45</v>
      </c>
      <c r="B52" s="182" t="s">
        <v>104</v>
      </c>
      <c r="C52" s="182" t="s">
        <v>184</v>
      </c>
      <c r="D52" s="221">
        <f t="shared" si="46"/>
        <v>169</v>
      </c>
      <c r="E52" s="222">
        <v>149</v>
      </c>
      <c r="F52" s="230">
        <v>6</v>
      </c>
      <c r="G52" s="225">
        <v>14</v>
      </c>
      <c r="H52" s="225">
        <v>41</v>
      </c>
      <c r="I52" s="226">
        <v>0</v>
      </c>
      <c r="J52" s="112">
        <v>204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208">
        <f t="shared" si="9"/>
        <v>204</v>
      </c>
      <c r="W52" s="111">
        <v>48</v>
      </c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208">
        <f t="shared" si="50"/>
        <v>48</v>
      </c>
      <c r="AJ52" s="35">
        <f t="shared" si="51"/>
        <v>353</v>
      </c>
      <c r="AK52" s="36">
        <f t="shared" si="52"/>
        <v>0</v>
      </c>
      <c r="AL52" s="37">
        <f t="shared" si="53"/>
        <v>54</v>
      </c>
      <c r="AM52" s="23">
        <v>47</v>
      </c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191">
        <f t="shared" si="57"/>
        <v>47</v>
      </c>
      <c r="AZ52" s="122">
        <v>0</v>
      </c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91">
        <f t="shared" si="4"/>
        <v>0</v>
      </c>
      <c r="BM52" s="122">
        <v>2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3"/>
      <c r="BY52" s="195">
        <f t="shared" si="58"/>
        <v>2</v>
      </c>
      <c r="BZ52" s="122">
        <v>33</v>
      </c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200">
        <f>SUM(BZ52:CK52)</f>
        <v>33</v>
      </c>
      <c r="CM52" s="41">
        <f t="shared" si="11"/>
        <v>304</v>
      </c>
      <c r="CN52" s="42">
        <f t="shared" si="54"/>
        <v>0</v>
      </c>
      <c r="CO52" s="43">
        <f t="shared" si="12"/>
        <v>21</v>
      </c>
      <c r="CP52" s="77"/>
      <c r="CQ52" s="253">
        <f t="shared" si="55"/>
        <v>47</v>
      </c>
      <c r="CR52" s="74"/>
      <c r="CS52" s="138">
        <v>1000</v>
      </c>
      <c r="CT52" s="91">
        <f t="shared" si="14"/>
        <v>4.7E-2</v>
      </c>
      <c r="CU52" s="92">
        <f t="shared" si="15"/>
        <v>0</v>
      </c>
      <c r="CV52" s="92">
        <f t="shared" si="16"/>
        <v>0</v>
      </c>
      <c r="CW52" s="92">
        <f t="shared" si="17"/>
        <v>0</v>
      </c>
      <c r="CX52" s="92">
        <f t="shared" si="18"/>
        <v>0</v>
      </c>
      <c r="CY52" s="92">
        <f t="shared" si="19"/>
        <v>0</v>
      </c>
      <c r="CZ52" s="92">
        <f t="shared" si="20"/>
        <v>0</v>
      </c>
      <c r="DA52" s="92">
        <f t="shared" si="21"/>
        <v>0</v>
      </c>
      <c r="DB52" s="92">
        <f t="shared" si="22"/>
        <v>0</v>
      </c>
      <c r="DC52" s="92">
        <f t="shared" si="23"/>
        <v>0</v>
      </c>
      <c r="DD52" s="92">
        <f t="shared" si="24"/>
        <v>0</v>
      </c>
      <c r="DE52" s="93">
        <f t="shared" si="25"/>
        <v>0</v>
      </c>
      <c r="DF52" s="79">
        <f t="shared" si="26"/>
        <v>0.05</v>
      </c>
      <c r="DG52" s="87" t="str">
        <f t="shared" si="56"/>
        <v>BAJO</v>
      </c>
      <c r="DH52" s="70"/>
      <c r="DI52" s="145">
        <v>1000</v>
      </c>
      <c r="DJ52" s="103">
        <f t="shared" si="27"/>
        <v>4.7E-2</v>
      </c>
      <c r="DK52" s="92">
        <f t="shared" si="28"/>
        <v>0</v>
      </c>
      <c r="DL52" s="92">
        <f t="shared" si="29"/>
        <v>0</v>
      </c>
      <c r="DM52" s="92">
        <f t="shared" si="30"/>
        <v>0</v>
      </c>
      <c r="DN52" s="92">
        <f t="shared" si="31"/>
        <v>0</v>
      </c>
      <c r="DO52" s="92">
        <f t="shared" si="32"/>
        <v>0</v>
      </c>
      <c r="DP52" s="92">
        <f t="shared" si="33"/>
        <v>0</v>
      </c>
      <c r="DQ52" s="92">
        <f t="shared" si="34"/>
        <v>0</v>
      </c>
      <c r="DR52" s="92">
        <f t="shared" si="35"/>
        <v>0</v>
      </c>
      <c r="DS52" s="92">
        <f t="shared" si="36"/>
        <v>0</v>
      </c>
      <c r="DT52" s="92">
        <f t="shared" si="37"/>
        <v>0</v>
      </c>
      <c r="DU52" s="93">
        <f t="shared" si="38"/>
        <v>0</v>
      </c>
      <c r="DV52" s="79">
        <f t="shared" si="48"/>
        <v>0.05</v>
      </c>
      <c r="DW52" s="158" t="str">
        <f t="shared" si="40"/>
        <v>BAJO</v>
      </c>
      <c r="DX52" s="160"/>
      <c r="DY52" s="163">
        <f t="shared" si="41"/>
        <v>1300</v>
      </c>
      <c r="DZ52" s="164">
        <f t="shared" si="42"/>
        <v>1700</v>
      </c>
      <c r="EA52" s="257"/>
      <c r="EB52" s="258"/>
      <c r="EC52" s="257"/>
      <c r="ED52" s="258"/>
      <c r="EE52" s="257"/>
      <c r="EF52" s="258"/>
      <c r="EG52" s="257"/>
      <c r="EH52" s="258"/>
      <c r="EI52" s="257"/>
      <c r="EJ52" s="258"/>
      <c r="EK52" s="257"/>
      <c r="EL52" s="258"/>
      <c r="EM52" s="257"/>
      <c r="EN52" s="258"/>
      <c r="EO52" s="257"/>
      <c r="EP52" s="258"/>
      <c r="EQ52" s="257"/>
      <c r="ER52" s="258"/>
      <c r="ES52" s="257"/>
      <c r="ET52" s="258"/>
      <c r="EU52" s="257"/>
      <c r="EV52" s="258"/>
      <c r="EW52" s="257"/>
      <c r="EX52" s="258"/>
    </row>
    <row r="53" spans="1:154" ht="170.1" customHeight="1" thickTop="1" thickBot="1" x14ac:dyDescent="0.3">
      <c r="A53" s="44">
        <v>46</v>
      </c>
      <c r="B53" s="182" t="s">
        <v>57</v>
      </c>
      <c r="C53" s="182" t="s">
        <v>185</v>
      </c>
      <c r="D53" s="221">
        <f t="shared" si="46"/>
        <v>4423</v>
      </c>
      <c r="E53" s="222">
        <v>612</v>
      </c>
      <c r="F53" s="230">
        <v>3007</v>
      </c>
      <c r="G53" s="225">
        <v>804</v>
      </c>
      <c r="H53" s="225">
        <v>77</v>
      </c>
      <c r="I53" s="226">
        <v>0</v>
      </c>
      <c r="J53" s="112">
        <v>77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208">
        <f t="shared" si="9"/>
        <v>77</v>
      </c>
      <c r="W53" s="111">
        <v>337</v>
      </c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208">
        <f t="shared" si="50"/>
        <v>337</v>
      </c>
      <c r="AJ53" s="35">
        <f t="shared" si="51"/>
        <v>689</v>
      </c>
      <c r="AK53" s="36">
        <f t="shared" si="52"/>
        <v>0</v>
      </c>
      <c r="AL53" s="37">
        <f t="shared" si="53"/>
        <v>3344</v>
      </c>
      <c r="AM53" s="23">
        <v>75</v>
      </c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191">
        <f t="shared" si="57"/>
        <v>75</v>
      </c>
      <c r="AZ53" s="122">
        <v>2</v>
      </c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91">
        <f t="shared" si="4"/>
        <v>2</v>
      </c>
      <c r="BM53" s="12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3"/>
      <c r="BY53" s="195">
        <f t="shared" si="58"/>
        <v>0</v>
      </c>
      <c r="BZ53" s="122">
        <v>0</v>
      </c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200">
        <f t="shared" si="47"/>
        <v>0</v>
      </c>
      <c r="CM53" s="41">
        <f t="shared" si="11"/>
        <v>614</v>
      </c>
      <c r="CN53" s="42">
        <f t="shared" si="54"/>
        <v>0</v>
      </c>
      <c r="CO53" s="43">
        <f t="shared" si="12"/>
        <v>3342</v>
      </c>
      <c r="CP53" s="77"/>
      <c r="CQ53" s="253">
        <f t="shared" si="55"/>
        <v>75</v>
      </c>
      <c r="CR53" s="74"/>
      <c r="CS53" s="138">
        <v>500</v>
      </c>
      <c r="CT53" s="91">
        <f t="shared" si="14"/>
        <v>0.15</v>
      </c>
      <c r="CU53" s="92">
        <f t="shared" si="15"/>
        <v>0</v>
      </c>
      <c r="CV53" s="92">
        <f t="shared" si="16"/>
        <v>0</v>
      </c>
      <c r="CW53" s="92">
        <f t="shared" si="17"/>
        <v>0</v>
      </c>
      <c r="CX53" s="92">
        <f t="shared" si="18"/>
        <v>0</v>
      </c>
      <c r="CY53" s="92">
        <f t="shared" si="19"/>
        <v>0</v>
      </c>
      <c r="CZ53" s="92">
        <f t="shared" si="20"/>
        <v>0</v>
      </c>
      <c r="DA53" s="92">
        <f t="shared" si="21"/>
        <v>0</v>
      </c>
      <c r="DB53" s="92">
        <f t="shared" si="22"/>
        <v>0</v>
      </c>
      <c r="DC53" s="92">
        <f t="shared" si="23"/>
        <v>0</v>
      </c>
      <c r="DD53" s="92">
        <f t="shared" si="24"/>
        <v>0</v>
      </c>
      <c r="DE53" s="93">
        <f t="shared" si="25"/>
        <v>0</v>
      </c>
      <c r="DF53" s="79">
        <f t="shared" si="26"/>
        <v>0.15</v>
      </c>
      <c r="DG53" s="87" t="str">
        <f t="shared" si="56"/>
        <v>BUENO</v>
      </c>
      <c r="DH53" s="70"/>
      <c r="DI53" s="145">
        <v>500</v>
      </c>
      <c r="DJ53" s="103">
        <f t="shared" si="27"/>
        <v>0.15</v>
      </c>
      <c r="DK53" s="92">
        <f t="shared" si="28"/>
        <v>0</v>
      </c>
      <c r="DL53" s="92">
        <f t="shared" si="29"/>
        <v>0</v>
      </c>
      <c r="DM53" s="92">
        <f t="shared" si="30"/>
        <v>0</v>
      </c>
      <c r="DN53" s="92">
        <f t="shared" si="31"/>
        <v>0</v>
      </c>
      <c r="DO53" s="92">
        <f t="shared" si="32"/>
        <v>0</v>
      </c>
      <c r="DP53" s="92">
        <f t="shared" si="33"/>
        <v>0</v>
      </c>
      <c r="DQ53" s="92">
        <f t="shared" si="34"/>
        <v>0</v>
      </c>
      <c r="DR53" s="92">
        <f t="shared" si="35"/>
        <v>0</v>
      </c>
      <c r="DS53" s="92">
        <f t="shared" si="36"/>
        <v>0</v>
      </c>
      <c r="DT53" s="92">
        <f t="shared" si="37"/>
        <v>0</v>
      </c>
      <c r="DU53" s="93">
        <f t="shared" si="38"/>
        <v>0</v>
      </c>
      <c r="DV53" s="79">
        <f t="shared" si="48"/>
        <v>0.15</v>
      </c>
      <c r="DW53" s="158" t="str">
        <f t="shared" si="40"/>
        <v>BUENO</v>
      </c>
      <c r="DX53" s="160"/>
      <c r="DY53" s="163">
        <f t="shared" si="41"/>
        <v>650</v>
      </c>
      <c r="DZ53" s="164">
        <f t="shared" si="42"/>
        <v>850</v>
      </c>
      <c r="EA53" s="257"/>
      <c r="EB53" s="258"/>
      <c r="EC53" s="257"/>
      <c r="ED53" s="258"/>
      <c r="EE53" s="257"/>
      <c r="EF53" s="258"/>
      <c r="EG53" s="257"/>
      <c r="EH53" s="258"/>
      <c r="EI53" s="257"/>
      <c r="EJ53" s="258"/>
      <c r="EK53" s="257"/>
      <c r="EL53" s="258"/>
      <c r="EM53" s="257"/>
      <c r="EN53" s="258"/>
      <c r="EO53" s="257"/>
      <c r="EP53" s="258"/>
      <c r="EQ53" s="257"/>
      <c r="ER53" s="258"/>
      <c r="ES53" s="257"/>
      <c r="ET53" s="258"/>
      <c r="EU53" s="257"/>
      <c r="EV53" s="258"/>
      <c r="EW53" s="257"/>
      <c r="EX53" s="258"/>
    </row>
    <row r="54" spans="1:154" ht="170.1" customHeight="1" thickTop="1" thickBot="1" x14ac:dyDescent="0.3">
      <c r="A54" s="44">
        <v>47</v>
      </c>
      <c r="B54" s="182" t="s">
        <v>58</v>
      </c>
      <c r="C54" s="182" t="s">
        <v>186</v>
      </c>
      <c r="D54" s="221">
        <f t="shared" si="46"/>
        <v>5364</v>
      </c>
      <c r="E54" s="222">
        <v>512</v>
      </c>
      <c r="F54" s="230">
        <v>3932</v>
      </c>
      <c r="G54" s="225">
        <v>920</v>
      </c>
      <c r="H54" s="225">
        <v>236</v>
      </c>
      <c r="I54" s="226">
        <v>0</v>
      </c>
      <c r="J54" s="112">
        <v>52</v>
      </c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208">
        <f t="shared" si="9"/>
        <v>52</v>
      </c>
      <c r="W54" s="111">
        <v>17</v>
      </c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208">
        <f t="shared" si="50"/>
        <v>17</v>
      </c>
      <c r="AJ54" s="35">
        <f t="shared" si="51"/>
        <v>564</v>
      </c>
      <c r="AK54" s="36">
        <f t="shared" si="52"/>
        <v>0</v>
      </c>
      <c r="AL54" s="37">
        <f t="shared" si="53"/>
        <v>3949</v>
      </c>
      <c r="AM54" s="23">
        <v>55</v>
      </c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191">
        <f t="shared" si="57"/>
        <v>55</v>
      </c>
      <c r="AZ54" s="122">
        <v>1</v>
      </c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91">
        <f t="shared" si="4"/>
        <v>1</v>
      </c>
      <c r="BM54" s="122">
        <v>1</v>
      </c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3"/>
      <c r="BY54" s="195">
        <f t="shared" si="58"/>
        <v>1</v>
      </c>
      <c r="BZ54" s="122">
        <v>0</v>
      </c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200">
        <f t="shared" si="47"/>
        <v>0</v>
      </c>
      <c r="CM54" s="41">
        <f t="shared" si="11"/>
        <v>508</v>
      </c>
      <c r="CN54" s="42">
        <f t="shared" si="54"/>
        <v>0</v>
      </c>
      <c r="CO54" s="43">
        <f t="shared" si="12"/>
        <v>3948</v>
      </c>
      <c r="CP54" s="77"/>
      <c r="CQ54" s="253">
        <f t="shared" si="55"/>
        <v>55</v>
      </c>
      <c r="CR54" s="74"/>
      <c r="CS54" s="138">
        <v>500</v>
      </c>
      <c r="CT54" s="91">
        <f t="shared" si="14"/>
        <v>0.11</v>
      </c>
      <c r="CU54" s="92">
        <f t="shared" si="15"/>
        <v>0</v>
      </c>
      <c r="CV54" s="92">
        <f t="shared" si="16"/>
        <v>0</v>
      </c>
      <c r="CW54" s="92">
        <f t="shared" si="17"/>
        <v>0</v>
      </c>
      <c r="CX54" s="92">
        <f t="shared" si="18"/>
        <v>0</v>
      </c>
      <c r="CY54" s="92">
        <f t="shared" si="19"/>
        <v>0</v>
      </c>
      <c r="CZ54" s="92">
        <f t="shared" si="20"/>
        <v>0</v>
      </c>
      <c r="DA54" s="92">
        <f t="shared" si="21"/>
        <v>0</v>
      </c>
      <c r="DB54" s="92">
        <f t="shared" si="22"/>
        <v>0</v>
      </c>
      <c r="DC54" s="92">
        <f t="shared" si="23"/>
        <v>0</v>
      </c>
      <c r="DD54" s="92">
        <f t="shared" si="24"/>
        <v>0</v>
      </c>
      <c r="DE54" s="93">
        <f t="shared" si="25"/>
        <v>0</v>
      </c>
      <c r="DF54" s="79">
        <f t="shared" si="26"/>
        <v>0.11</v>
      </c>
      <c r="DG54" s="87" t="str">
        <f t="shared" si="56"/>
        <v>BUENO</v>
      </c>
      <c r="DH54" s="70"/>
      <c r="DI54" s="145">
        <v>500</v>
      </c>
      <c r="DJ54" s="103">
        <f t="shared" si="27"/>
        <v>0.11</v>
      </c>
      <c r="DK54" s="92">
        <f t="shared" si="28"/>
        <v>0</v>
      </c>
      <c r="DL54" s="92">
        <f t="shared" si="29"/>
        <v>0</v>
      </c>
      <c r="DM54" s="92">
        <f t="shared" si="30"/>
        <v>0</v>
      </c>
      <c r="DN54" s="92">
        <f t="shared" si="31"/>
        <v>0</v>
      </c>
      <c r="DO54" s="92">
        <f t="shared" si="32"/>
        <v>0</v>
      </c>
      <c r="DP54" s="92">
        <f t="shared" si="33"/>
        <v>0</v>
      </c>
      <c r="DQ54" s="92">
        <f t="shared" si="34"/>
        <v>0</v>
      </c>
      <c r="DR54" s="92">
        <f t="shared" si="35"/>
        <v>0</v>
      </c>
      <c r="DS54" s="92">
        <f t="shared" si="36"/>
        <v>0</v>
      </c>
      <c r="DT54" s="92">
        <f t="shared" si="37"/>
        <v>0</v>
      </c>
      <c r="DU54" s="93">
        <f t="shared" si="38"/>
        <v>0</v>
      </c>
      <c r="DV54" s="79">
        <f t="shared" si="48"/>
        <v>0.11</v>
      </c>
      <c r="DW54" s="158" t="str">
        <f t="shared" si="40"/>
        <v>BUENO</v>
      </c>
      <c r="DX54" s="160"/>
      <c r="DY54" s="163">
        <f t="shared" si="41"/>
        <v>650</v>
      </c>
      <c r="DZ54" s="164">
        <f t="shared" si="42"/>
        <v>850</v>
      </c>
      <c r="EA54" s="257"/>
      <c r="EB54" s="258"/>
      <c r="EC54" s="257"/>
      <c r="ED54" s="258"/>
      <c r="EE54" s="257"/>
      <c r="EF54" s="258"/>
      <c r="EG54" s="257"/>
      <c r="EH54" s="258"/>
      <c r="EI54" s="257"/>
      <c r="EJ54" s="258"/>
      <c r="EK54" s="257"/>
      <c r="EL54" s="258"/>
      <c r="EM54" s="257"/>
      <c r="EN54" s="258"/>
      <c r="EO54" s="257"/>
      <c r="EP54" s="258"/>
      <c r="EQ54" s="257"/>
      <c r="ER54" s="258"/>
      <c r="ES54" s="257"/>
      <c r="ET54" s="258"/>
      <c r="EU54" s="257"/>
      <c r="EV54" s="258"/>
      <c r="EW54" s="257"/>
      <c r="EX54" s="258"/>
    </row>
    <row r="55" spans="1:154" ht="170.1" customHeight="1" thickTop="1" thickBot="1" x14ac:dyDescent="0.3">
      <c r="A55" s="44">
        <v>48</v>
      </c>
      <c r="B55" s="182" t="s">
        <v>59</v>
      </c>
      <c r="C55" s="182" t="s">
        <v>187</v>
      </c>
      <c r="D55" s="221">
        <f t="shared" si="46"/>
        <v>4300</v>
      </c>
      <c r="E55" s="222">
        <v>474</v>
      </c>
      <c r="F55" s="230">
        <v>3721</v>
      </c>
      <c r="G55" s="225">
        <v>105</v>
      </c>
      <c r="H55" s="225">
        <v>48</v>
      </c>
      <c r="I55" s="226">
        <v>0</v>
      </c>
      <c r="J55" s="112">
        <v>57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208">
        <f t="shared" si="9"/>
        <v>57</v>
      </c>
      <c r="W55" s="111">
        <v>14</v>
      </c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208">
        <f t="shared" si="50"/>
        <v>14</v>
      </c>
      <c r="AJ55" s="35">
        <f t="shared" si="51"/>
        <v>531</v>
      </c>
      <c r="AK55" s="36">
        <f t="shared" si="52"/>
        <v>0</v>
      </c>
      <c r="AL55" s="37">
        <f t="shared" si="53"/>
        <v>3735</v>
      </c>
      <c r="AM55" s="23">
        <v>50</v>
      </c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191">
        <f t="shared" si="57"/>
        <v>50</v>
      </c>
      <c r="AZ55" s="122">
        <v>8</v>
      </c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91">
        <f t="shared" si="4"/>
        <v>8</v>
      </c>
      <c r="BM55" s="122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3"/>
      <c r="BY55" s="195">
        <f t="shared" si="58"/>
        <v>0</v>
      </c>
      <c r="BZ55" s="122">
        <v>12</v>
      </c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200">
        <f t="shared" si="47"/>
        <v>12</v>
      </c>
      <c r="CM55" s="41">
        <f t="shared" si="11"/>
        <v>481</v>
      </c>
      <c r="CN55" s="42">
        <f t="shared" si="54"/>
        <v>0</v>
      </c>
      <c r="CO55" s="43">
        <f t="shared" si="12"/>
        <v>3715</v>
      </c>
      <c r="CP55" s="77"/>
      <c r="CQ55" s="253">
        <f t="shared" si="55"/>
        <v>50</v>
      </c>
      <c r="CR55" s="74"/>
      <c r="CS55" s="138">
        <v>500</v>
      </c>
      <c r="CT55" s="91">
        <f t="shared" si="14"/>
        <v>0.1</v>
      </c>
      <c r="CU55" s="92">
        <f t="shared" si="15"/>
        <v>0</v>
      </c>
      <c r="CV55" s="92">
        <f t="shared" si="16"/>
        <v>0</v>
      </c>
      <c r="CW55" s="92">
        <f t="shared" si="17"/>
        <v>0</v>
      </c>
      <c r="CX55" s="92">
        <f t="shared" si="18"/>
        <v>0</v>
      </c>
      <c r="CY55" s="92">
        <f t="shared" si="19"/>
        <v>0</v>
      </c>
      <c r="CZ55" s="92">
        <f t="shared" si="20"/>
        <v>0</v>
      </c>
      <c r="DA55" s="92">
        <f t="shared" si="21"/>
        <v>0</v>
      </c>
      <c r="DB55" s="92">
        <f t="shared" si="22"/>
        <v>0</v>
      </c>
      <c r="DC55" s="92">
        <f t="shared" si="23"/>
        <v>0</v>
      </c>
      <c r="DD55" s="92">
        <f t="shared" si="24"/>
        <v>0</v>
      </c>
      <c r="DE55" s="93">
        <f t="shared" si="25"/>
        <v>0</v>
      </c>
      <c r="DF55" s="79">
        <f t="shared" si="26"/>
        <v>0.1</v>
      </c>
      <c r="DG55" s="87" t="str">
        <f t="shared" si="56"/>
        <v>BUENO</v>
      </c>
      <c r="DH55" s="70"/>
      <c r="DI55" s="145">
        <v>500</v>
      </c>
      <c r="DJ55" s="103">
        <f t="shared" si="27"/>
        <v>0.1</v>
      </c>
      <c r="DK55" s="92">
        <f t="shared" si="28"/>
        <v>0</v>
      </c>
      <c r="DL55" s="92">
        <f t="shared" si="29"/>
        <v>0</v>
      </c>
      <c r="DM55" s="92">
        <f t="shared" si="30"/>
        <v>0</v>
      </c>
      <c r="DN55" s="92">
        <f t="shared" si="31"/>
        <v>0</v>
      </c>
      <c r="DO55" s="92">
        <f t="shared" si="32"/>
        <v>0</v>
      </c>
      <c r="DP55" s="92">
        <f t="shared" si="33"/>
        <v>0</v>
      </c>
      <c r="DQ55" s="92">
        <f t="shared" si="34"/>
        <v>0</v>
      </c>
      <c r="DR55" s="92">
        <f t="shared" si="35"/>
        <v>0</v>
      </c>
      <c r="DS55" s="92">
        <f t="shared" si="36"/>
        <v>0</v>
      </c>
      <c r="DT55" s="92">
        <f t="shared" si="37"/>
        <v>0</v>
      </c>
      <c r="DU55" s="93">
        <f t="shared" si="38"/>
        <v>0</v>
      </c>
      <c r="DV55" s="79">
        <f t="shared" si="48"/>
        <v>0.1</v>
      </c>
      <c r="DW55" s="158" t="str">
        <f t="shared" si="40"/>
        <v>BUENO</v>
      </c>
      <c r="DX55" s="160"/>
      <c r="DY55" s="163">
        <f t="shared" si="41"/>
        <v>650</v>
      </c>
      <c r="DZ55" s="164">
        <f t="shared" si="42"/>
        <v>850</v>
      </c>
      <c r="EA55" s="257"/>
      <c r="EB55" s="258"/>
      <c r="EC55" s="257"/>
      <c r="ED55" s="258"/>
      <c r="EE55" s="257"/>
      <c r="EF55" s="258"/>
      <c r="EG55" s="257"/>
      <c r="EH55" s="258"/>
      <c r="EI55" s="257"/>
      <c r="EJ55" s="258"/>
      <c r="EK55" s="257"/>
      <c r="EL55" s="258"/>
      <c r="EM55" s="257"/>
      <c r="EN55" s="258"/>
      <c r="EO55" s="257"/>
      <c r="EP55" s="258"/>
      <c r="EQ55" s="257"/>
      <c r="ER55" s="258"/>
      <c r="ES55" s="257"/>
      <c r="ET55" s="258"/>
      <c r="EU55" s="257"/>
      <c r="EV55" s="258"/>
      <c r="EW55" s="257"/>
      <c r="EX55" s="258"/>
    </row>
    <row r="56" spans="1:154" ht="170.1" customHeight="1" thickTop="1" thickBot="1" x14ac:dyDescent="0.3">
      <c r="A56" s="44">
        <v>49</v>
      </c>
      <c r="B56" s="182" t="s">
        <v>60</v>
      </c>
      <c r="C56" s="182" t="s">
        <v>188</v>
      </c>
      <c r="D56" s="221">
        <f t="shared" si="46"/>
        <v>4249</v>
      </c>
      <c r="E56" s="222">
        <v>360</v>
      </c>
      <c r="F56" s="230">
        <v>3787</v>
      </c>
      <c r="G56" s="225">
        <v>102</v>
      </c>
      <c r="H56" s="225">
        <v>70</v>
      </c>
      <c r="I56" s="226">
        <v>0</v>
      </c>
      <c r="J56" s="112">
        <v>55</v>
      </c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208">
        <f t="shared" si="9"/>
        <v>55</v>
      </c>
      <c r="W56" s="111">
        <v>27</v>
      </c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208">
        <f t="shared" si="50"/>
        <v>27</v>
      </c>
      <c r="AJ56" s="35">
        <f t="shared" si="51"/>
        <v>415</v>
      </c>
      <c r="AK56" s="36">
        <f t="shared" si="52"/>
        <v>0</v>
      </c>
      <c r="AL56" s="37">
        <f t="shared" si="53"/>
        <v>3814</v>
      </c>
      <c r="AM56" s="23">
        <v>53</v>
      </c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191">
        <f t="shared" si="57"/>
        <v>53</v>
      </c>
      <c r="AZ56" s="122">
        <v>6</v>
      </c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91">
        <f t="shared" si="4"/>
        <v>6</v>
      </c>
      <c r="BM56" s="122">
        <v>1</v>
      </c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3"/>
      <c r="BY56" s="195">
        <f t="shared" si="58"/>
        <v>1</v>
      </c>
      <c r="BZ56" s="122">
        <v>1</v>
      </c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200">
        <f t="shared" si="47"/>
        <v>1</v>
      </c>
      <c r="CM56" s="41">
        <f t="shared" si="11"/>
        <v>361</v>
      </c>
      <c r="CN56" s="42">
        <f t="shared" si="54"/>
        <v>0</v>
      </c>
      <c r="CO56" s="43">
        <f t="shared" si="12"/>
        <v>3807</v>
      </c>
      <c r="CP56" s="77"/>
      <c r="CQ56" s="253">
        <f t="shared" si="55"/>
        <v>53</v>
      </c>
      <c r="CR56" s="74"/>
      <c r="CS56" s="138">
        <v>500</v>
      </c>
      <c r="CT56" s="91">
        <f t="shared" si="14"/>
        <v>0.106</v>
      </c>
      <c r="CU56" s="92">
        <f t="shared" si="15"/>
        <v>0</v>
      </c>
      <c r="CV56" s="92">
        <f t="shared" si="16"/>
        <v>0</v>
      </c>
      <c r="CW56" s="92">
        <f t="shared" si="17"/>
        <v>0</v>
      </c>
      <c r="CX56" s="92">
        <f t="shared" si="18"/>
        <v>0</v>
      </c>
      <c r="CY56" s="92">
        <f t="shared" si="19"/>
        <v>0</v>
      </c>
      <c r="CZ56" s="92">
        <f t="shared" si="20"/>
        <v>0</v>
      </c>
      <c r="DA56" s="92">
        <f t="shared" si="21"/>
        <v>0</v>
      </c>
      <c r="DB56" s="92">
        <f t="shared" si="22"/>
        <v>0</v>
      </c>
      <c r="DC56" s="92">
        <f t="shared" si="23"/>
        <v>0</v>
      </c>
      <c r="DD56" s="92">
        <f t="shared" si="24"/>
        <v>0</v>
      </c>
      <c r="DE56" s="93">
        <f t="shared" si="25"/>
        <v>0</v>
      </c>
      <c r="DF56" s="79">
        <f t="shared" si="26"/>
        <v>0.11</v>
      </c>
      <c r="DG56" s="87" t="str">
        <f t="shared" si="56"/>
        <v>BUENO</v>
      </c>
      <c r="DH56" s="70"/>
      <c r="DI56" s="145">
        <v>500</v>
      </c>
      <c r="DJ56" s="103">
        <f t="shared" si="27"/>
        <v>0.106</v>
      </c>
      <c r="DK56" s="92">
        <f t="shared" si="28"/>
        <v>0</v>
      </c>
      <c r="DL56" s="92">
        <f t="shared" si="29"/>
        <v>0</v>
      </c>
      <c r="DM56" s="92">
        <f t="shared" si="30"/>
        <v>0</v>
      </c>
      <c r="DN56" s="92">
        <f t="shared" si="31"/>
        <v>0</v>
      </c>
      <c r="DO56" s="92">
        <f t="shared" si="32"/>
        <v>0</v>
      </c>
      <c r="DP56" s="92">
        <f t="shared" si="33"/>
        <v>0</v>
      </c>
      <c r="DQ56" s="92">
        <f t="shared" si="34"/>
        <v>0</v>
      </c>
      <c r="DR56" s="92">
        <f t="shared" si="35"/>
        <v>0</v>
      </c>
      <c r="DS56" s="92">
        <f t="shared" si="36"/>
        <v>0</v>
      </c>
      <c r="DT56" s="92">
        <f t="shared" si="37"/>
        <v>0</v>
      </c>
      <c r="DU56" s="93">
        <f t="shared" si="38"/>
        <v>0</v>
      </c>
      <c r="DV56" s="79">
        <f t="shared" si="48"/>
        <v>0.11</v>
      </c>
      <c r="DW56" s="158" t="str">
        <f t="shared" si="40"/>
        <v>BUENO</v>
      </c>
      <c r="DX56" s="160"/>
      <c r="DY56" s="163">
        <f t="shared" si="41"/>
        <v>650</v>
      </c>
      <c r="DZ56" s="164">
        <f t="shared" si="42"/>
        <v>850</v>
      </c>
      <c r="EA56" s="257"/>
      <c r="EB56" s="258"/>
      <c r="EC56" s="257"/>
      <c r="ED56" s="258"/>
      <c r="EE56" s="257"/>
      <c r="EF56" s="258"/>
      <c r="EG56" s="257"/>
      <c r="EH56" s="258"/>
      <c r="EI56" s="257"/>
      <c r="EJ56" s="258"/>
      <c r="EK56" s="257"/>
      <c r="EL56" s="258"/>
      <c r="EM56" s="257"/>
      <c r="EN56" s="258"/>
      <c r="EO56" s="257"/>
      <c r="EP56" s="258"/>
      <c r="EQ56" s="257"/>
      <c r="ER56" s="258"/>
      <c r="ES56" s="257"/>
      <c r="ET56" s="258"/>
      <c r="EU56" s="257"/>
      <c r="EV56" s="258"/>
      <c r="EW56" s="257"/>
      <c r="EX56" s="258"/>
    </row>
    <row r="57" spans="1:154" ht="170.1" customHeight="1" thickTop="1" thickBot="1" x14ac:dyDescent="0.3">
      <c r="A57" s="44">
        <v>50</v>
      </c>
      <c r="B57" s="182" t="s">
        <v>61</v>
      </c>
      <c r="C57" s="182" t="s">
        <v>189</v>
      </c>
      <c r="D57" s="221">
        <f t="shared" si="46"/>
        <v>4806</v>
      </c>
      <c r="E57" s="222">
        <v>0</v>
      </c>
      <c r="F57" s="230">
        <v>4482</v>
      </c>
      <c r="G57" s="225">
        <v>324</v>
      </c>
      <c r="H57" s="225">
        <v>1</v>
      </c>
      <c r="I57" s="226">
        <v>0</v>
      </c>
      <c r="J57" s="112">
        <v>77</v>
      </c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208">
        <f t="shared" si="9"/>
        <v>77</v>
      </c>
      <c r="W57" s="111">
        <v>58</v>
      </c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208">
        <f t="shared" si="50"/>
        <v>58</v>
      </c>
      <c r="AJ57" s="35">
        <f t="shared" si="51"/>
        <v>77</v>
      </c>
      <c r="AK57" s="36">
        <f t="shared" si="52"/>
        <v>0</v>
      </c>
      <c r="AL57" s="37">
        <f t="shared" si="53"/>
        <v>4540</v>
      </c>
      <c r="AM57" s="23">
        <v>77</v>
      </c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191">
        <f>SUM(AM57:AX57)</f>
        <v>77</v>
      </c>
      <c r="AZ57" s="122">
        <v>3</v>
      </c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91">
        <f t="shared" si="4"/>
        <v>3</v>
      </c>
      <c r="BM57" s="122">
        <v>0</v>
      </c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3"/>
      <c r="BY57" s="195">
        <f t="shared" si="58"/>
        <v>0</v>
      </c>
      <c r="BZ57" s="122">
        <v>0</v>
      </c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200">
        <f t="shared" si="47"/>
        <v>0</v>
      </c>
      <c r="CM57" s="41">
        <f t="shared" si="11"/>
        <v>0</v>
      </c>
      <c r="CN57" s="42">
        <f t="shared" si="54"/>
        <v>0</v>
      </c>
      <c r="CO57" s="43">
        <f t="shared" si="12"/>
        <v>4537</v>
      </c>
      <c r="CP57" s="77"/>
      <c r="CQ57" s="253">
        <f t="shared" si="55"/>
        <v>77</v>
      </c>
      <c r="CR57" s="74"/>
      <c r="CS57" s="138">
        <v>2000</v>
      </c>
      <c r="CT57" s="91">
        <f t="shared" si="14"/>
        <v>3.85E-2</v>
      </c>
      <c r="CU57" s="92">
        <f t="shared" si="15"/>
        <v>0</v>
      </c>
      <c r="CV57" s="92">
        <f t="shared" si="16"/>
        <v>0</v>
      </c>
      <c r="CW57" s="92">
        <f t="shared" si="17"/>
        <v>0</v>
      </c>
      <c r="CX57" s="92">
        <f t="shared" si="18"/>
        <v>0</v>
      </c>
      <c r="CY57" s="92">
        <f t="shared" si="19"/>
        <v>0</v>
      </c>
      <c r="CZ57" s="92">
        <f t="shared" si="20"/>
        <v>0</v>
      </c>
      <c r="DA57" s="92">
        <f t="shared" si="21"/>
        <v>0</v>
      </c>
      <c r="DB57" s="92">
        <f t="shared" si="22"/>
        <v>0</v>
      </c>
      <c r="DC57" s="92">
        <f t="shared" si="23"/>
        <v>0</v>
      </c>
      <c r="DD57" s="92">
        <f t="shared" si="24"/>
        <v>0</v>
      </c>
      <c r="DE57" s="93">
        <f t="shared" si="25"/>
        <v>0</v>
      </c>
      <c r="DF57" s="79">
        <f>ROUND(SUM(CT57:DE57),2)</f>
        <v>0.04</v>
      </c>
      <c r="DG57" s="87" t="str">
        <f t="shared" si="56"/>
        <v>BAJO</v>
      </c>
      <c r="DH57" s="70"/>
      <c r="DI57" s="146">
        <v>812.92750000000001</v>
      </c>
      <c r="DJ57" s="103">
        <f t="shared" si="27"/>
        <v>9.4719393795879708E-2</v>
      </c>
      <c r="DK57" s="92">
        <f t="shared" si="28"/>
        <v>0</v>
      </c>
      <c r="DL57" s="92">
        <f t="shared" si="29"/>
        <v>0</v>
      </c>
      <c r="DM57" s="92">
        <f t="shared" si="30"/>
        <v>0</v>
      </c>
      <c r="DN57" s="92">
        <f t="shared" si="31"/>
        <v>0</v>
      </c>
      <c r="DO57" s="92">
        <f t="shared" si="32"/>
        <v>0</v>
      </c>
      <c r="DP57" s="92">
        <f t="shared" si="33"/>
        <v>0</v>
      </c>
      <c r="DQ57" s="92">
        <f t="shared" si="34"/>
        <v>0</v>
      </c>
      <c r="DR57" s="92">
        <f t="shared" si="35"/>
        <v>0</v>
      </c>
      <c r="DS57" s="92">
        <f t="shared" si="36"/>
        <v>0</v>
      </c>
      <c r="DT57" s="92">
        <f t="shared" si="37"/>
        <v>0</v>
      </c>
      <c r="DU57" s="93">
        <f t="shared" si="38"/>
        <v>0</v>
      </c>
      <c r="DV57" s="79">
        <f>ROUND(SUM(DJ57:DU57),2)</f>
        <v>0.09</v>
      </c>
      <c r="DW57" s="158" t="str">
        <f t="shared" si="40"/>
        <v>BUENO</v>
      </c>
      <c r="DX57" s="160"/>
      <c r="DY57" s="163">
        <f t="shared" si="41"/>
        <v>2600</v>
      </c>
      <c r="DZ57" s="164">
        <f t="shared" si="42"/>
        <v>3400</v>
      </c>
      <c r="EA57" s="257"/>
      <c r="EB57" s="258"/>
      <c r="EC57" s="257"/>
      <c r="ED57" s="258"/>
      <c r="EE57" s="257"/>
      <c r="EF57" s="258"/>
      <c r="EG57" s="257"/>
      <c r="EH57" s="258"/>
      <c r="EI57" s="257"/>
      <c r="EJ57" s="258"/>
      <c r="EK57" s="257"/>
      <c r="EL57" s="258"/>
      <c r="EM57" s="257"/>
      <c r="EN57" s="258"/>
      <c r="EO57" s="257"/>
      <c r="EP57" s="258"/>
      <c r="EQ57" s="257"/>
      <c r="ER57" s="258"/>
      <c r="ES57" s="257"/>
      <c r="ET57" s="258"/>
      <c r="EU57" s="257"/>
      <c r="EV57" s="258"/>
      <c r="EW57" s="257"/>
      <c r="EX57" s="258"/>
    </row>
    <row r="58" spans="1:154" ht="170.1" customHeight="1" thickTop="1" thickBot="1" x14ac:dyDescent="0.3">
      <c r="A58" s="44">
        <v>51</v>
      </c>
      <c r="B58" s="182" t="s">
        <v>62</v>
      </c>
      <c r="C58" s="182" t="s">
        <v>190</v>
      </c>
      <c r="D58" s="221">
        <f t="shared" si="46"/>
        <v>4719</v>
      </c>
      <c r="E58" s="222">
        <v>0</v>
      </c>
      <c r="F58" s="230">
        <v>4369</v>
      </c>
      <c r="G58" s="225">
        <v>350</v>
      </c>
      <c r="H58" s="225">
        <v>6</v>
      </c>
      <c r="I58" s="226">
        <v>0</v>
      </c>
      <c r="J58" s="112">
        <v>55</v>
      </c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208">
        <f t="shared" si="9"/>
        <v>55</v>
      </c>
      <c r="W58" s="111">
        <v>64</v>
      </c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208">
        <f t="shared" si="50"/>
        <v>64</v>
      </c>
      <c r="AJ58" s="35">
        <f t="shared" si="51"/>
        <v>55</v>
      </c>
      <c r="AK58" s="36">
        <f t="shared" si="52"/>
        <v>0</v>
      </c>
      <c r="AL58" s="37">
        <f t="shared" si="53"/>
        <v>4433</v>
      </c>
      <c r="AM58" s="23">
        <v>54</v>
      </c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191">
        <f t="shared" si="57"/>
        <v>54</v>
      </c>
      <c r="AZ58" s="122">
        <v>7</v>
      </c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91">
        <f t="shared" si="4"/>
        <v>7</v>
      </c>
      <c r="BM58" s="122">
        <v>0</v>
      </c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3"/>
      <c r="BY58" s="195">
        <f t="shared" si="58"/>
        <v>0</v>
      </c>
      <c r="BZ58" s="122">
        <v>0</v>
      </c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200">
        <f t="shared" si="47"/>
        <v>0</v>
      </c>
      <c r="CM58" s="41">
        <f t="shared" si="11"/>
        <v>1</v>
      </c>
      <c r="CN58" s="42">
        <f t="shared" si="54"/>
        <v>0</v>
      </c>
      <c r="CO58" s="43">
        <f t="shared" si="12"/>
        <v>4426</v>
      </c>
      <c r="CP58" s="77"/>
      <c r="CQ58" s="253">
        <f t="shared" si="55"/>
        <v>54</v>
      </c>
      <c r="CR58" s="74"/>
      <c r="CS58" s="138">
        <v>2000</v>
      </c>
      <c r="CT58" s="91">
        <f t="shared" si="14"/>
        <v>2.7E-2</v>
      </c>
      <c r="CU58" s="92">
        <f t="shared" si="15"/>
        <v>0</v>
      </c>
      <c r="CV58" s="92">
        <f t="shared" si="16"/>
        <v>0</v>
      </c>
      <c r="CW58" s="92">
        <f t="shared" si="17"/>
        <v>0</v>
      </c>
      <c r="CX58" s="92">
        <f t="shared" si="18"/>
        <v>0</v>
      </c>
      <c r="CY58" s="92">
        <f t="shared" si="19"/>
        <v>0</v>
      </c>
      <c r="CZ58" s="92">
        <f t="shared" si="20"/>
        <v>0</v>
      </c>
      <c r="DA58" s="92">
        <f t="shared" si="21"/>
        <v>0</v>
      </c>
      <c r="DB58" s="92">
        <f t="shared" si="22"/>
        <v>0</v>
      </c>
      <c r="DC58" s="92">
        <f t="shared" si="23"/>
        <v>0</v>
      </c>
      <c r="DD58" s="92">
        <f t="shared" si="24"/>
        <v>0</v>
      </c>
      <c r="DE58" s="93">
        <f t="shared" si="25"/>
        <v>0</v>
      </c>
      <c r="DF58" s="79">
        <f t="shared" si="26"/>
        <v>0.03</v>
      </c>
      <c r="DG58" s="87" t="str">
        <f t="shared" si="56"/>
        <v>BAJO</v>
      </c>
      <c r="DH58" s="70"/>
      <c r="DI58" s="146">
        <v>817.68610000000012</v>
      </c>
      <c r="DJ58" s="103">
        <f t="shared" si="27"/>
        <v>6.6040012175821491E-2</v>
      </c>
      <c r="DK58" s="92">
        <f t="shared" si="28"/>
        <v>0</v>
      </c>
      <c r="DL58" s="92">
        <f t="shared" si="29"/>
        <v>0</v>
      </c>
      <c r="DM58" s="92">
        <f t="shared" si="30"/>
        <v>0</v>
      </c>
      <c r="DN58" s="92">
        <f t="shared" si="31"/>
        <v>0</v>
      </c>
      <c r="DO58" s="92">
        <f t="shared" si="32"/>
        <v>0</v>
      </c>
      <c r="DP58" s="92">
        <f t="shared" si="33"/>
        <v>0</v>
      </c>
      <c r="DQ58" s="92">
        <f t="shared" si="34"/>
        <v>0</v>
      </c>
      <c r="DR58" s="92">
        <f t="shared" si="35"/>
        <v>0</v>
      </c>
      <c r="DS58" s="92">
        <f t="shared" si="36"/>
        <v>0</v>
      </c>
      <c r="DT58" s="92">
        <f t="shared" si="37"/>
        <v>0</v>
      </c>
      <c r="DU58" s="93">
        <f t="shared" si="38"/>
        <v>0</v>
      </c>
      <c r="DV58" s="79">
        <f t="shared" ref="DV58:DV62" si="59">ROUND(SUM(DJ58:DU58),2)</f>
        <v>7.0000000000000007E-2</v>
      </c>
      <c r="DW58" s="158" t="str">
        <f t="shared" si="40"/>
        <v>BAJO</v>
      </c>
      <c r="DX58" s="160"/>
      <c r="DY58" s="163">
        <f t="shared" si="41"/>
        <v>2600</v>
      </c>
      <c r="DZ58" s="164">
        <f t="shared" si="42"/>
        <v>3400</v>
      </c>
      <c r="EA58" s="257"/>
      <c r="EB58" s="258"/>
      <c r="EC58" s="257"/>
      <c r="ED58" s="258"/>
      <c r="EE58" s="257"/>
      <c r="EF58" s="258"/>
      <c r="EG58" s="257"/>
      <c r="EH58" s="258"/>
      <c r="EI58" s="257"/>
      <c r="EJ58" s="258"/>
      <c r="EK58" s="257"/>
      <c r="EL58" s="258"/>
      <c r="EM58" s="257"/>
      <c r="EN58" s="258"/>
      <c r="EO58" s="257"/>
      <c r="EP58" s="258"/>
      <c r="EQ58" s="257"/>
      <c r="ER58" s="258"/>
      <c r="ES58" s="257"/>
      <c r="ET58" s="258"/>
      <c r="EU58" s="257"/>
      <c r="EV58" s="258"/>
      <c r="EW58" s="257"/>
      <c r="EX58" s="258"/>
    </row>
    <row r="59" spans="1:154" ht="170.1" customHeight="1" thickTop="1" thickBot="1" x14ac:dyDescent="0.3">
      <c r="A59" s="44">
        <v>52</v>
      </c>
      <c r="B59" s="182" t="s">
        <v>63</v>
      </c>
      <c r="C59" s="182" t="s">
        <v>191</v>
      </c>
      <c r="D59" s="221">
        <f t="shared" si="46"/>
        <v>4665</v>
      </c>
      <c r="E59" s="222">
        <v>0</v>
      </c>
      <c r="F59" s="230">
        <v>4271</v>
      </c>
      <c r="G59" s="225">
        <v>394</v>
      </c>
      <c r="H59" s="225">
        <v>25</v>
      </c>
      <c r="I59" s="226">
        <v>0</v>
      </c>
      <c r="J59" s="112">
        <v>81</v>
      </c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208">
        <f t="shared" si="9"/>
        <v>81</v>
      </c>
      <c r="W59" s="111">
        <v>48</v>
      </c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208">
        <f t="shared" si="50"/>
        <v>48</v>
      </c>
      <c r="AJ59" s="35">
        <f t="shared" si="51"/>
        <v>81</v>
      </c>
      <c r="AK59" s="36">
        <f t="shared" si="52"/>
        <v>0</v>
      </c>
      <c r="AL59" s="37">
        <f t="shared" si="53"/>
        <v>4319</v>
      </c>
      <c r="AM59" s="23">
        <v>81</v>
      </c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191">
        <f t="shared" si="57"/>
        <v>81</v>
      </c>
      <c r="AZ59" s="122">
        <v>1</v>
      </c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91">
        <f t="shared" si="4"/>
        <v>1</v>
      </c>
      <c r="BM59" s="122">
        <v>0</v>
      </c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3"/>
      <c r="BY59" s="195">
        <f t="shared" si="58"/>
        <v>0</v>
      </c>
      <c r="BZ59" s="122">
        <v>0</v>
      </c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200">
        <f t="shared" si="47"/>
        <v>0</v>
      </c>
      <c r="CM59" s="41">
        <f t="shared" si="11"/>
        <v>0</v>
      </c>
      <c r="CN59" s="42">
        <f t="shared" si="54"/>
        <v>0</v>
      </c>
      <c r="CO59" s="43">
        <f t="shared" si="12"/>
        <v>4318</v>
      </c>
      <c r="CP59" s="77"/>
      <c r="CQ59" s="253">
        <f t="shared" si="55"/>
        <v>81</v>
      </c>
      <c r="CR59" s="74"/>
      <c r="CS59" s="138">
        <v>2000</v>
      </c>
      <c r="CT59" s="91">
        <f t="shared" si="14"/>
        <v>4.0500000000000001E-2</v>
      </c>
      <c r="CU59" s="92">
        <f t="shared" si="15"/>
        <v>0</v>
      </c>
      <c r="CV59" s="92">
        <f t="shared" si="16"/>
        <v>0</v>
      </c>
      <c r="CW59" s="92">
        <f t="shared" si="17"/>
        <v>0</v>
      </c>
      <c r="CX59" s="92">
        <f t="shared" si="18"/>
        <v>0</v>
      </c>
      <c r="CY59" s="92">
        <f t="shared" si="19"/>
        <v>0</v>
      </c>
      <c r="CZ59" s="92">
        <f t="shared" si="20"/>
        <v>0</v>
      </c>
      <c r="DA59" s="92">
        <f t="shared" si="21"/>
        <v>0</v>
      </c>
      <c r="DB59" s="92">
        <f t="shared" si="22"/>
        <v>0</v>
      </c>
      <c r="DC59" s="92">
        <f t="shared" si="23"/>
        <v>0</v>
      </c>
      <c r="DD59" s="92">
        <f t="shared" si="24"/>
        <v>0</v>
      </c>
      <c r="DE59" s="93">
        <f t="shared" si="25"/>
        <v>0</v>
      </c>
      <c r="DF59" s="79">
        <f t="shared" si="26"/>
        <v>0.04</v>
      </c>
      <c r="DG59" s="87" t="str">
        <f t="shared" si="56"/>
        <v>BAJO</v>
      </c>
      <c r="DH59" s="70"/>
      <c r="DI59" s="146">
        <v>800.23789999999997</v>
      </c>
      <c r="DJ59" s="103">
        <f t="shared" si="27"/>
        <v>0.10121989973231711</v>
      </c>
      <c r="DK59" s="92">
        <f t="shared" si="28"/>
        <v>0</v>
      </c>
      <c r="DL59" s="92">
        <f t="shared" si="29"/>
        <v>0</v>
      </c>
      <c r="DM59" s="92">
        <f t="shared" si="30"/>
        <v>0</v>
      </c>
      <c r="DN59" s="92">
        <f t="shared" si="31"/>
        <v>0</v>
      </c>
      <c r="DO59" s="92">
        <f t="shared" si="32"/>
        <v>0</v>
      </c>
      <c r="DP59" s="92">
        <f t="shared" si="33"/>
        <v>0</v>
      </c>
      <c r="DQ59" s="92">
        <f t="shared" si="34"/>
        <v>0</v>
      </c>
      <c r="DR59" s="92">
        <f t="shared" si="35"/>
        <v>0</v>
      </c>
      <c r="DS59" s="92">
        <f t="shared" si="36"/>
        <v>0</v>
      </c>
      <c r="DT59" s="92">
        <f t="shared" si="37"/>
        <v>0</v>
      </c>
      <c r="DU59" s="93">
        <f t="shared" si="38"/>
        <v>0</v>
      </c>
      <c r="DV59" s="79">
        <f t="shared" si="59"/>
        <v>0.1</v>
      </c>
      <c r="DW59" s="158" t="str">
        <f t="shared" si="40"/>
        <v>BUENO</v>
      </c>
      <c r="DX59" s="160"/>
      <c r="DY59" s="163">
        <f t="shared" si="41"/>
        <v>2600</v>
      </c>
      <c r="DZ59" s="164">
        <f t="shared" si="42"/>
        <v>3400</v>
      </c>
      <c r="EA59" s="257"/>
      <c r="EB59" s="258"/>
      <c r="EC59" s="257"/>
      <c r="ED59" s="258"/>
      <c r="EE59" s="257"/>
      <c r="EF59" s="258"/>
      <c r="EG59" s="257"/>
      <c r="EH59" s="258"/>
      <c r="EI59" s="257"/>
      <c r="EJ59" s="258"/>
      <c r="EK59" s="257"/>
      <c r="EL59" s="258"/>
      <c r="EM59" s="257"/>
      <c r="EN59" s="258"/>
      <c r="EO59" s="257"/>
      <c r="EP59" s="258"/>
      <c r="EQ59" s="257"/>
      <c r="ER59" s="258"/>
      <c r="ES59" s="257"/>
      <c r="ET59" s="258"/>
      <c r="EU59" s="257"/>
      <c r="EV59" s="258"/>
      <c r="EW59" s="257"/>
      <c r="EX59" s="258"/>
    </row>
    <row r="60" spans="1:154" ht="170.1" customHeight="1" thickTop="1" thickBot="1" x14ac:dyDescent="0.3">
      <c r="A60" s="44">
        <v>53</v>
      </c>
      <c r="B60" s="182" t="s">
        <v>64</v>
      </c>
      <c r="C60" s="182" t="s">
        <v>192</v>
      </c>
      <c r="D60" s="221">
        <f t="shared" si="46"/>
        <v>4640</v>
      </c>
      <c r="E60" s="222">
        <v>0</v>
      </c>
      <c r="F60" s="230">
        <v>4297</v>
      </c>
      <c r="G60" s="225">
        <v>343</v>
      </c>
      <c r="H60" s="225">
        <v>6</v>
      </c>
      <c r="I60" s="226">
        <v>0</v>
      </c>
      <c r="J60" s="112">
        <v>88</v>
      </c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208">
        <f t="shared" si="9"/>
        <v>88</v>
      </c>
      <c r="W60" s="111">
        <v>15</v>
      </c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208">
        <f t="shared" si="50"/>
        <v>15</v>
      </c>
      <c r="AJ60" s="35">
        <f t="shared" si="51"/>
        <v>88</v>
      </c>
      <c r="AK60" s="36">
        <f t="shared" si="52"/>
        <v>0</v>
      </c>
      <c r="AL60" s="37">
        <f t="shared" si="53"/>
        <v>4312</v>
      </c>
      <c r="AM60" s="23">
        <v>88</v>
      </c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191">
        <f t="shared" si="57"/>
        <v>88</v>
      </c>
      <c r="AZ60" s="122">
        <v>18</v>
      </c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91">
        <f t="shared" si="4"/>
        <v>18</v>
      </c>
      <c r="BM60" s="122">
        <v>0</v>
      </c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3"/>
      <c r="BY60" s="195">
        <f t="shared" si="58"/>
        <v>0</v>
      </c>
      <c r="BZ60" s="122">
        <v>1</v>
      </c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200">
        <f t="shared" si="47"/>
        <v>1</v>
      </c>
      <c r="CM60" s="41">
        <f t="shared" si="11"/>
        <v>0</v>
      </c>
      <c r="CN60" s="42">
        <f t="shared" si="54"/>
        <v>0</v>
      </c>
      <c r="CO60" s="43">
        <f t="shared" si="12"/>
        <v>4293</v>
      </c>
      <c r="CP60" s="77"/>
      <c r="CQ60" s="253">
        <f t="shared" si="55"/>
        <v>88</v>
      </c>
      <c r="CR60" s="74"/>
      <c r="CS60" s="138">
        <v>2000</v>
      </c>
      <c r="CT60" s="91">
        <f t="shared" si="14"/>
        <v>4.3999999999999997E-2</v>
      </c>
      <c r="CU60" s="92">
        <f t="shared" si="15"/>
        <v>0</v>
      </c>
      <c r="CV60" s="92">
        <f t="shared" si="16"/>
        <v>0</v>
      </c>
      <c r="CW60" s="92">
        <f t="shared" si="17"/>
        <v>0</v>
      </c>
      <c r="CX60" s="92">
        <f t="shared" si="18"/>
        <v>0</v>
      </c>
      <c r="CY60" s="92">
        <f t="shared" si="19"/>
        <v>0</v>
      </c>
      <c r="CZ60" s="92">
        <f t="shared" si="20"/>
        <v>0</v>
      </c>
      <c r="DA60" s="92">
        <f t="shared" si="21"/>
        <v>0</v>
      </c>
      <c r="DB60" s="92">
        <f t="shared" si="22"/>
        <v>0</v>
      </c>
      <c r="DC60" s="92">
        <f t="shared" si="23"/>
        <v>0</v>
      </c>
      <c r="DD60" s="92">
        <f t="shared" si="24"/>
        <v>0</v>
      </c>
      <c r="DE60" s="93">
        <f t="shared" si="25"/>
        <v>0</v>
      </c>
      <c r="DF60" s="79">
        <f t="shared" si="26"/>
        <v>0.04</v>
      </c>
      <c r="DG60" s="87" t="str">
        <f t="shared" si="56"/>
        <v>BAJO</v>
      </c>
      <c r="DH60" s="70"/>
      <c r="DI60" s="146">
        <v>781.99660000000006</v>
      </c>
      <c r="DJ60" s="103">
        <f t="shared" si="27"/>
        <v>0.11253245858102195</v>
      </c>
      <c r="DK60" s="92">
        <f t="shared" si="28"/>
        <v>0</v>
      </c>
      <c r="DL60" s="92">
        <f t="shared" si="29"/>
        <v>0</v>
      </c>
      <c r="DM60" s="92">
        <f t="shared" si="30"/>
        <v>0</v>
      </c>
      <c r="DN60" s="92">
        <f t="shared" si="31"/>
        <v>0</v>
      </c>
      <c r="DO60" s="92">
        <f t="shared" si="32"/>
        <v>0</v>
      </c>
      <c r="DP60" s="92">
        <f t="shared" si="33"/>
        <v>0</v>
      </c>
      <c r="DQ60" s="92">
        <f t="shared" si="34"/>
        <v>0</v>
      </c>
      <c r="DR60" s="92">
        <f t="shared" si="35"/>
        <v>0</v>
      </c>
      <c r="DS60" s="92">
        <f t="shared" si="36"/>
        <v>0</v>
      </c>
      <c r="DT60" s="92">
        <f t="shared" si="37"/>
        <v>0</v>
      </c>
      <c r="DU60" s="93">
        <f t="shared" si="38"/>
        <v>0</v>
      </c>
      <c r="DV60" s="79">
        <f t="shared" si="59"/>
        <v>0.11</v>
      </c>
      <c r="DW60" s="158" t="str">
        <f t="shared" si="40"/>
        <v>BUENO</v>
      </c>
      <c r="DX60" s="160"/>
      <c r="DY60" s="163">
        <f t="shared" si="41"/>
        <v>2600</v>
      </c>
      <c r="DZ60" s="164">
        <f t="shared" si="42"/>
        <v>3400</v>
      </c>
      <c r="EA60" s="257"/>
      <c r="EB60" s="258"/>
      <c r="EC60" s="257"/>
      <c r="ED60" s="258"/>
      <c r="EE60" s="257"/>
      <c r="EF60" s="258"/>
      <c r="EG60" s="257"/>
      <c r="EH60" s="258"/>
      <c r="EI60" s="257"/>
      <c r="EJ60" s="258"/>
      <c r="EK60" s="257"/>
      <c r="EL60" s="258"/>
      <c r="EM60" s="257"/>
      <c r="EN60" s="258"/>
      <c r="EO60" s="257"/>
      <c r="EP60" s="258"/>
      <c r="EQ60" s="257"/>
      <c r="ER60" s="258"/>
      <c r="ES60" s="257"/>
      <c r="ET60" s="258"/>
      <c r="EU60" s="257"/>
      <c r="EV60" s="258"/>
      <c r="EW60" s="257"/>
      <c r="EX60" s="258"/>
    </row>
    <row r="61" spans="1:154" ht="170.1" customHeight="1" thickTop="1" thickBot="1" x14ac:dyDescent="0.3">
      <c r="A61" s="44">
        <v>54</v>
      </c>
      <c r="B61" s="182" t="s">
        <v>65</v>
      </c>
      <c r="C61" s="182" t="s">
        <v>193</v>
      </c>
      <c r="D61" s="221">
        <f t="shared" si="46"/>
        <v>4754</v>
      </c>
      <c r="E61" s="222">
        <v>0</v>
      </c>
      <c r="F61" s="230">
        <v>4511</v>
      </c>
      <c r="G61" s="225">
        <v>243</v>
      </c>
      <c r="H61" s="225">
        <v>0</v>
      </c>
      <c r="I61" s="226">
        <v>0</v>
      </c>
      <c r="J61" s="112">
        <v>104</v>
      </c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208">
        <f t="shared" si="9"/>
        <v>104</v>
      </c>
      <c r="W61" s="111">
        <v>77</v>
      </c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208">
        <f t="shared" si="50"/>
        <v>77</v>
      </c>
      <c r="AJ61" s="35">
        <f t="shared" si="51"/>
        <v>104</v>
      </c>
      <c r="AK61" s="36">
        <f t="shared" si="52"/>
        <v>0</v>
      </c>
      <c r="AL61" s="37">
        <f t="shared" si="53"/>
        <v>4588</v>
      </c>
      <c r="AM61" s="23">
        <v>104</v>
      </c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191">
        <f t="shared" si="57"/>
        <v>104</v>
      </c>
      <c r="AZ61" s="122">
        <v>43</v>
      </c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91">
        <f t="shared" si="4"/>
        <v>43</v>
      </c>
      <c r="BM61" s="122">
        <v>0</v>
      </c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3"/>
      <c r="BY61" s="195">
        <f t="shared" si="58"/>
        <v>0</v>
      </c>
      <c r="BZ61" s="122">
        <v>1</v>
      </c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200">
        <f t="shared" si="47"/>
        <v>1</v>
      </c>
      <c r="CM61" s="41">
        <f t="shared" si="11"/>
        <v>0</v>
      </c>
      <c r="CN61" s="42">
        <f t="shared" si="54"/>
        <v>0</v>
      </c>
      <c r="CO61" s="43">
        <f t="shared" si="12"/>
        <v>4544</v>
      </c>
      <c r="CP61" s="77"/>
      <c r="CQ61" s="253">
        <f t="shared" si="55"/>
        <v>104</v>
      </c>
      <c r="CR61" s="74"/>
      <c r="CS61" s="138">
        <v>2000</v>
      </c>
      <c r="CT61" s="91">
        <f t="shared" si="14"/>
        <v>5.1999999999999998E-2</v>
      </c>
      <c r="CU61" s="92">
        <f t="shared" si="15"/>
        <v>0</v>
      </c>
      <c r="CV61" s="92">
        <f t="shared" si="16"/>
        <v>0</v>
      </c>
      <c r="CW61" s="92">
        <f t="shared" si="17"/>
        <v>0</v>
      </c>
      <c r="CX61" s="92">
        <f t="shared" si="18"/>
        <v>0</v>
      </c>
      <c r="CY61" s="92">
        <f t="shared" si="19"/>
        <v>0</v>
      </c>
      <c r="CZ61" s="92">
        <f t="shared" si="20"/>
        <v>0</v>
      </c>
      <c r="DA61" s="92">
        <f t="shared" si="21"/>
        <v>0</v>
      </c>
      <c r="DB61" s="92">
        <f t="shared" si="22"/>
        <v>0</v>
      </c>
      <c r="DC61" s="92">
        <f t="shared" si="23"/>
        <v>0</v>
      </c>
      <c r="DD61" s="92">
        <f t="shared" si="24"/>
        <v>0</v>
      </c>
      <c r="DE61" s="93">
        <f t="shared" si="25"/>
        <v>0</v>
      </c>
      <c r="DF61" s="79">
        <f t="shared" si="26"/>
        <v>0.05</v>
      </c>
      <c r="DG61" s="87" t="str">
        <f t="shared" si="56"/>
        <v>BAJO</v>
      </c>
      <c r="DH61" s="70"/>
      <c r="DI61" s="146">
        <v>793.1</v>
      </c>
      <c r="DJ61" s="103">
        <f t="shared" si="27"/>
        <v>0.13113100491741267</v>
      </c>
      <c r="DK61" s="92">
        <f t="shared" si="28"/>
        <v>0</v>
      </c>
      <c r="DL61" s="92">
        <f t="shared" si="29"/>
        <v>0</v>
      </c>
      <c r="DM61" s="92">
        <f t="shared" si="30"/>
        <v>0</v>
      </c>
      <c r="DN61" s="92">
        <f t="shared" si="31"/>
        <v>0</v>
      </c>
      <c r="DO61" s="92">
        <f t="shared" si="32"/>
        <v>0</v>
      </c>
      <c r="DP61" s="92">
        <f t="shared" si="33"/>
        <v>0</v>
      </c>
      <c r="DQ61" s="92">
        <f t="shared" si="34"/>
        <v>0</v>
      </c>
      <c r="DR61" s="92">
        <f t="shared" si="35"/>
        <v>0</v>
      </c>
      <c r="DS61" s="92">
        <f t="shared" si="36"/>
        <v>0</v>
      </c>
      <c r="DT61" s="92">
        <f t="shared" si="37"/>
        <v>0</v>
      </c>
      <c r="DU61" s="93">
        <f t="shared" si="38"/>
        <v>0</v>
      </c>
      <c r="DV61" s="79">
        <f t="shared" si="59"/>
        <v>0.13</v>
      </c>
      <c r="DW61" s="158" t="str">
        <f t="shared" si="40"/>
        <v>BUENO</v>
      </c>
      <c r="DX61" s="160"/>
      <c r="DY61" s="163">
        <f t="shared" si="41"/>
        <v>2600</v>
      </c>
      <c r="DZ61" s="164">
        <f t="shared" si="42"/>
        <v>3400</v>
      </c>
      <c r="EA61" s="257"/>
      <c r="EB61" s="258"/>
      <c r="EC61" s="257"/>
      <c r="ED61" s="258"/>
      <c r="EE61" s="257"/>
      <c r="EF61" s="258"/>
      <c r="EG61" s="257"/>
      <c r="EH61" s="258"/>
      <c r="EI61" s="257"/>
      <c r="EJ61" s="258"/>
      <c r="EK61" s="257"/>
      <c r="EL61" s="258"/>
      <c r="EM61" s="257"/>
      <c r="EN61" s="258"/>
      <c r="EO61" s="257"/>
      <c r="EP61" s="258"/>
      <c r="EQ61" s="257"/>
      <c r="ER61" s="258"/>
      <c r="ES61" s="257"/>
      <c r="ET61" s="258"/>
      <c r="EU61" s="257"/>
      <c r="EV61" s="258"/>
      <c r="EW61" s="257"/>
      <c r="EX61" s="258"/>
    </row>
    <row r="62" spans="1:154" ht="170.1" customHeight="1" thickTop="1" thickBot="1" x14ac:dyDescent="0.3">
      <c r="A62" s="44">
        <v>55</v>
      </c>
      <c r="B62" s="182" t="s">
        <v>66</v>
      </c>
      <c r="C62" s="182" t="s">
        <v>194</v>
      </c>
      <c r="D62" s="221">
        <f t="shared" si="46"/>
        <v>4739</v>
      </c>
      <c r="E62" s="222">
        <v>0</v>
      </c>
      <c r="F62" s="230">
        <v>4320</v>
      </c>
      <c r="G62" s="225">
        <v>419</v>
      </c>
      <c r="H62" s="225">
        <v>9</v>
      </c>
      <c r="I62" s="226">
        <v>0</v>
      </c>
      <c r="J62" s="112">
        <v>110</v>
      </c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208">
        <f t="shared" si="9"/>
        <v>110</v>
      </c>
      <c r="W62" s="111">
        <v>73</v>
      </c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208">
        <f t="shared" si="50"/>
        <v>73</v>
      </c>
      <c r="AJ62" s="35">
        <f t="shared" si="51"/>
        <v>110</v>
      </c>
      <c r="AK62" s="36">
        <f t="shared" si="52"/>
        <v>0</v>
      </c>
      <c r="AL62" s="37">
        <f t="shared" si="53"/>
        <v>4393</v>
      </c>
      <c r="AM62" s="23">
        <v>110</v>
      </c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191">
        <f t="shared" si="57"/>
        <v>110</v>
      </c>
      <c r="AZ62" s="122">
        <v>23</v>
      </c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91">
        <f t="shared" si="4"/>
        <v>23</v>
      </c>
      <c r="BM62" s="122">
        <v>0</v>
      </c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3"/>
      <c r="BY62" s="195">
        <f t="shared" si="58"/>
        <v>0</v>
      </c>
      <c r="BZ62" s="122">
        <v>0</v>
      </c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200">
        <f t="shared" si="47"/>
        <v>0</v>
      </c>
      <c r="CM62" s="41">
        <f t="shared" si="11"/>
        <v>0</v>
      </c>
      <c r="CN62" s="42">
        <f t="shared" si="54"/>
        <v>0</v>
      </c>
      <c r="CO62" s="43">
        <f t="shared" si="12"/>
        <v>4370</v>
      </c>
      <c r="CP62" s="77"/>
      <c r="CQ62" s="253">
        <f t="shared" si="55"/>
        <v>110</v>
      </c>
      <c r="CR62" s="74"/>
      <c r="CS62" s="138">
        <v>2000</v>
      </c>
      <c r="CT62" s="91">
        <f t="shared" si="14"/>
        <v>5.5E-2</v>
      </c>
      <c r="CU62" s="92">
        <f t="shared" si="15"/>
        <v>0</v>
      </c>
      <c r="CV62" s="92">
        <f t="shared" si="16"/>
        <v>0</v>
      </c>
      <c r="CW62" s="92">
        <f t="shared" si="17"/>
        <v>0</v>
      </c>
      <c r="CX62" s="92">
        <f t="shared" si="18"/>
        <v>0</v>
      </c>
      <c r="CY62" s="92">
        <f t="shared" si="19"/>
        <v>0</v>
      </c>
      <c r="CZ62" s="92">
        <f t="shared" si="20"/>
        <v>0</v>
      </c>
      <c r="DA62" s="92">
        <f t="shared" si="21"/>
        <v>0</v>
      </c>
      <c r="DB62" s="92">
        <f t="shared" si="22"/>
        <v>0</v>
      </c>
      <c r="DC62" s="92">
        <f t="shared" si="23"/>
        <v>0</v>
      </c>
      <c r="DD62" s="92">
        <f t="shared" si="24"/>
        <v>0</v>
      </c>
      <c r="DE62" s="93">
        <f t="shared" si="25"/>
        <v>0</v>
      </c>
      <c r="DF62" s="79">
        <f t="shared" si="26"/>
        <v>0.06</v>
      </c>
      <c r="DG62" s="87" t="str">
        <f t="shared" si="56"/>
        <v>BAJO</v>
      </c>
      <c r="DH62" s="70"/>
      <c r="DI62" s="146">
        <v>791.51380000000006</v>
      </c>
      <c r="DJ62" s="103">
        <f t="shared" si="27"/>
        <v>0.13897420360832621</v>
      </c>
      <c r="DK62" s="92">
        <f t="shared" si="28"/>
        <v>0</v>
      </c>
      <c r="DL62" s="92">
        <f t="shared" si="29"/>
        <v>0</v>
      </c>
      <c r="DM62" s="92">
        <f t="shared" si="30"/>
        <v>0</v>
      </c>
      <c r="DN62" s="92">
        <f t="shared" si="31"/>
        <v>0</v>
      </c>
      <c r="DO62" s="92">
        <f t="shared" si="32"/>
        <v>0</v>
      </c>
      <c r="DP62" s="92">
        <f t="shared" si="33"/>
        <v>0</v>
      </c>
      <c r="DQ62" s="92">
        <f t="shared" si="34"/>
        <v>0</v>
      </c>
      <c r="DR62" s="92">
        <f t="shared" si="35"/>
        <v>0</v>
      </c>
      <c r="DS62" s="92">
        <f t="shared" si="36"/>
        <v>0</v>
      </c>
      <c r="DT62" s="92">
        <f t="shared" si="37"/>
        <v>0</v>
      </c>
      <c r="DU62" s="93">
        <f t="shared" si="38"/>
        <v>0</v>
      </c>
      <c r="DV62" s="79">
        <f t="shared" si="59"/>
        <v>0.14000000000000001</v>
      </c>
      <c r="DW62" s="158" t="str">
        <f>IF(AND($DV$6&lt;=DV62,DV62&lt;$DV$8+9%),"BUENO",IF(DV62&gt;=$DV$8+9%,"MUY BUENO","BAJO"))</f>
        <v>BUENO</v>
      </c>
      <c r="DX62" s="160"/>
      <c r="DY62" s="163">
        <f t="shared" si="41"/>
        <v>2600</v>
      </c>
      <c r="DZ62" s="164">
        <f t="shared" si="42"/>
        <v>3400</v>
      </c>
      <c r="EA62" s="257"/>
      <c r="EB62" s="258"/>
      <c r="EC62" s="257"/>
      <c r="ED62" s="258"/>
      <c r="EE62" s="257"/>
      <c r="EF62" s="258"/>
      <c r="EG62" s="257"/>
      <c r="EH62" s="258"/>
      <c r="EI62" s="257"/>
      <c r="EJ62" s="258"/>
      <c r="EK62" s="257"/>
      <c r="EL62" s="258"/>
      <c r="EM62" s="257"/>
      <c r="EN62" s="258"/>
      <c r="EO62" s="257"/>
      <c r="EP62" s="258"/>
      <c r="EQ62" s="257"/>
      <c r="ER62" s="258"/>
      <c r="ES62" s="257"/>
      <c r="ET62" s="258"/>
      <c r="EU62" s="257"/>
      <c r="EV62" s="258"/>
      <c r="EW62" s="257"/>
      <c r="EX62" s="258"/>
    </row>
    <row r="63" spans="1:154" ht="170.1" customHeight="1" thickTop="1" thickBot="1" x14ac:dyDescent="0.3">
      <c r="A63" s="44">
        <v>56</v>
      </c>
      <c r="B63" s="183" t="s">
        <v>88</v>
      </c>
      <c r="C63" s="183" t="s">
        <v>195</v>
      </c>
      <c r="D63" s="234">
        <f t="shared" si="46"/>
        <v>1927</v>
      </c>
      <c r="E63" s="235">
        <v>4</v>
      </c>
      <c r="F63" s="236">
        <v>1279</v>
      </c>
      <c r="G63" s="237">
        <v>644</v>
      </c>
      <c r="H63" s="237">
        <v>12</v>
      </c>
      <c r="I63" s="238">
        <v>0</v>
      </c>
      <c r="J63" s="113">
        <v>93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209">
        <f t="shared" si="9"/>
        <v>93</v>
      </c>
      <c r="W63" s="116">
        <v>65</v>
      </c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209">
        <f t="shared" si="50"/>
        <v>65</v>
      </c>
      <c r="AJ63" s="45">
        <f t="shared" si="51"/>
        <v>97</v>
      </c>
      <c r="AK63" s="46">
        <f t="shared" si="52"/>
        <v>0</v>
      </c>
      <c r="AL63" s="47">
        <f t="shared" si="53"/>
        <v>1344</v>
      </c>
      <c r="AM63" s="117">
        <v>91</v>
      </c>
      <c r="AN63" s="117"/>
      <c r="AO63" s="118"/>
      <c r="AP63" s="117"/>
      <c r="AQ63" s="117"/>
      <c r="AR63" s="117"/>
      <c r="AS63" s="117"/>
      <c r="AT63" s="117"/>
      <c r="AU63" s="117"/>
      <c r="AV63" s="117"/>
      <c r="AW63" s="117"/>
      <c r="AX63" s="117"/>
      <c r="AY63" s="193">
        <f t="shared" si="57"/>
        <v>91</v>
      </c>
      <c r="AZ63" s="124">
        <v>0</v>
      </c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93">
        <f t="shared" si="4"/>
        <v>0</v>
      </c>
      <c r="BM63" s="124">
        <v>0</v>
      </c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7"/>
      <c r="BY63" s="197">
        <f t="shared" si="58"/>
        <v>0</v>
      </c>
      <c r="BZ63" s="124">
        <v>0</v>
      </c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202">
        <f t="shared" si="47"/>
        <v>0</v>
      </c>
      <c r="CM63" s="48">
        <f t="shared" si="11"/>
        <v>6</v>
      </c>
      <c r="CN63" s="49">
        <f t="shared" si="54"/>
        <v>0</v>
      </c>
      <c r="CO63" s="50">
        <f t="shared" si="12"/>
        <v>1344</v>
      </c>
      <c r="CP63" s="77"/>
      <c r="CQ63" s="254">
        <f t="shared" si="55"/>
        <v>91</v>
      </c>
      <c r="CR63" s="74"/>
      <c r="CS63" s="140">
        <v>2000</v>
      </c>
      <c r="CT63" s="94">
        <f t="shared" si="14"/>
        <v>4.5499999999999999E-2</v>
      </c>
      <c r="CU63" s="95">
        <f t="shared" si="15"/>
        <v>0</v>
      </c>
      <c r="CV63" s="95">
        <f t="shared" si="16"/>
        <v>0</v>
      </c>
      <c r="CW63" s="95">
        <f t="shared" si="17"/>
        <v>0</v>
      </c>
      <c r="CX63" s="95">
        <f t="shared" si="18"/>
        <v>0</v>
      </c>
      <c r="CY63" s="95">
        <f t="shared" si="19"/>
        <v>0</v>
      </c>
      <c r="CZ63" s="95">
        <f t="shared" si="20"/>
        <v>0</v>
      </c>
      <c r="DA63" s="95">
        <f t="shared" si="21"/>
        <v>0</v>
      </c>
      <c r="DB63" s="95">
        <f t="shared" si="22"/>
        <v>0</v>
      </c>
      <c r="DC63" s="95">
        <f t="shared" si="23"/>
        <v>0</v>
      </c>
      <c r="DD63" s="95">
        <f t="shared" si="24"/>
        <v>0</v>
      </c>
      <c r="DE63" s="96">
        <f t="shared" si="25"/>
        <v>0</v>
      </c>
      <c r="DF63" s="83">
        <f>ROUND(SUM(CT63:DE63),2)</f>
        <v>0.05</v>
      </c>
      <c r="DG63" s="88" t="str">
        <f t="shared" si="56"/>
        <v>BAJO</v>
      </c>
      <c r="DH63" s="70"/>
      <c r="DI63" s="148">
        <v>973.04130000000009</v>
      </c>
      <c r="DJ63" s="104">
        <f t="shared" si="27"/>
        <v>9.3521210250787912E-2</v>
      </c>
      <c r="DK63" s="95">
        <f t="shared" si="28"/>
        <v>0</v>
      </c>
      <c r="DL63" s="95">
        <f t="shared" si="29"/>
        <v>0</v>
      </c>
      <c r="DM63" s="95">
        <f t="shared" si="30"/>
        <v>0</v>
      </c>
      <c r="DN63" s="95">
        <f t="shared" si="31"/>
        <v>0</v>
      </c>
      <c r="DO63" s="95">
        <f t="shared" si="32"/>
        <v>0</v>
      </c>
      <c r="DP63" s="95">
        <f t="shared" si="33"/>
        <v>0</v>
      </c>
      <c r="DQ63" s="95">
        <f t="shared" si="34"/>
        <v>0</v>
      </c>
      <c r="DR63" s="95">
        <f t="shared" si="35"/>
        <v>0</v>
      </c>
      <c r="DS63" s="95">
        <f t="shared" si="36"/>
        <v>0</v>
      </c>
      <c r="DT63" s="95">
        <f t="shared" si="37"/>
        <v>0</v>
      </c>
      <c r="DU63" s="96">
        <f t="shared" si="38"/>
        <v>0</v>
      </c>
      <c r="DV63" s="83">
        <f>ROUND(SUM(DJ63:DU63),2)</f>
        <v>0.09</v>
      </c>
      <c r="DW63" s="158" t="str">
        <f t="shared" si="40"/>
        <v>BUENO</v>
      </c>
      <c r="DX63" s="160"/>
      <c r="DY63" s="167">
        <f t="shared" si="41"/>
        <v>2600</v>
      </c>
      <c r="DZ63" s="168">
        <f t="shared" si="42"/>
        <v>3400</v>
      </c>
      <c r="EA63" s="262"/>
      <c r="EB63" s="263"/>
      <c r="EC63" s="262"/>
      <c r="ED63" s="263"/>
      <c r="EE63" s="262"/>
      <c r="EF63" s="263"/>
      <c r="EG63" s="262"/>
      <c r="EH63" s="263"/>
      <c r="EI63" s="262"/>
      <c r="EJ63" s="263"/>
      <c r="EK63" s="262"/>
      <c r="EL63" s="263"/>
      <c r="EM63" s="262"/>
      <c r="EN63" s="263"/>
      <c r="EO63" s="262"/>
      <c r="EP63" s="263"/>
      <c r="EQ63" s="262"/>
      <c r="ER63" s="263"/>
      <c r="ES63" s="262"/>
      <c r="ET63" s="263"/>
      <c r="EU63" s="262"/>
      <c r="EV63" s="263"/>
      <c r="EW63" s="262"/>
      <c r="EX63" s="263"/>
    </row>
    <row r="64" spans="1:154" ht="170.1" customHeight="1" thickTop="1" thickBot="1" x14ac:dyDescent="0.3">
      <c r="A64" s="152">
        <v>57</v>
      </c>
      <c r="B64" s="184" t="s">
        <v>89</v>
      </c>
      <c r="C64" s="188" t="s">
        <v>196</v>
      </c>
      <c r="D64" s="239">
        <f t="shared" si="46"/>
        <v>1051</v>
      </c>
      <c r="E64" s="240">
        <v>410</v>
      </c>
      <c r="F64" s="241">
        <v>2</v>
      </c>
      <c r="G64" s="242">
        <v>30</v>
      </c>
      <c r="H64" s="243">
        <v>3</v>
      </c>
      <c r="I64" s="244">
        <v>609</v>
      </c>
      <c r="J64" s="114">
        <v>48</v>
      </c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210">
        <f t="shared" ref="V64:V103" si="60">SUM(J64:U64)</f>
        <v>48</v>
      </c>
      <c r="W64" s="114">
        <v>1</v>
      </c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214">
        <f t="shared" si="50"/>
        <v>1</v>
      </c>
      <c r="AJ64" s="52">
        <f t="shared" si="51"/>
        <v>1067</v>
      </c>
      <c r="AK64" s="53">
        <f t="shared" si="52"/>
        <v>609</v>
      </c>
      <c r="AL64" s="54">
        <f t="shared" si="53"/>
        <v>3</v>
      </c>
      <c r="AM64" s="51">
        <v>61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194">
        <f t="shared" ref="AY64:AY103" si="61">SUM(AM64:AX64)</f>
        <v>61</v>
      </c>
      <c r="AZ64" s="125">
        <v>0</v>
      </c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94">
        <f t="shared" ref="BL64:BL103" si="62">SUM(AZ64:BK64)</f>
        <v>0</v>
      </c>
      <c r="BM64" s="125">
        <v>3</v>
      </c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8"/>
      <c r="BY64" s="198">
        <f t="shared" ref="BY64:BY81" si="63">SUM(BM64:BX64)</f>
        <v>3</v>
      </c>
      <c r="BZ64" s="125">
        <v>3</v>
      </c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203">
        <f t="shared" ref="CL64:CL103" si="64">SUM(BZ64:CK64)</f>
        <v>3</v>
      </c>
      <c r="CM64" s="55">
        <f t="shared" si="11"/>
        <v>1003</v>
      </c>
      <c r="CN64" s="56">
        <f t="shared" si="54"/>
        <v>609</v>
      </c>
      <c r="CO64" s="57">
        <f t="shared" si="12"/>
        <v>0</v>
      </c>
      <c r="CP64" s="84"/>
      <c r="CQ64" s="255">
        <f t="shared" si="55"/>
        <v>61</v>
      </c>
      <c r="CR64" s="74"/>
      <c r="CS64" s="141">
        <v>473</v>
      </c>
      <c r="CT64" s="97">
        <f>AM64/CS64</f>
        <v>0.12896405919661733</v>
      </c>
      <c r="CU64" s="98">
        <f t="shared" si="15"/>
        <v>0</v>
      </c>
      <c r="CV64" s="98">
        <f t="shared" si="16"/>
        <v>0</v>
      </c>
      <c r="CW64" s="98">
        <f t="shared" si="17"/>
        <v>0</v>
      </c>
      <c r="CX64" s="98">
        <f t="shared" si="18"/>
        <v>0</v>
      </c>
      <c r="CY64" s="98">
        <f t="shared" si="19"/>
        <v>0</v>
      </c>
      <c r="CZ64" s="98">
        <f t="shared" si="20"/>
        <v>0</v>
      </c>
      <c r="DA64" s="98">
        <f t="shared" si="21"/>
        <v>0</v>
      </c>
      <c r="DB64" s="98">
        <f t="shared" si="22"/>
        <v>0</v>
      </c>
      <c r="DC64" s="98">
        <f t="shared" si="23"/>
        <v>0</v>
      </c>
      <c r="DD64" s="98">
        <f t="shared" si="24"/>
        <v>0</v>
      </c>
      <c r="DE64" s="99">
        <f t="shared" si="25"/>
        <v>0</v>
      </c>
      <c r="DF64" s="78">
        <f>SUM(CT64:DE64)</f>
        <v>0.12896405919661733</v>
      </c>
      <c r="DG64" s="89" t="str">
        <f t="shared" si="56"/>
        <v>BUENO</v>
      </c>
      <c r="DH64" s="135"/>
      <c r="DI64" s="149">
        <v>43.042999999999999</v>
      </c>
      <c r="DJ64" s="129">
        <f>AM64/DI64</f>
        <v>1.4171874636990915</v>
      </c>
      <c r="DK64" s="130">
        <f t="shared" si="28"/>
        <v>0</v>
      </c>
      <c r="DL64" s="130">
        <f t="shared" si="29"/>
        <v>0</v>
      </c>
      <c r="DM64" s="130">
        <f t="shared" si="30"/>
        <v>0</v>
      </c>
      <c r="DN64" s="130">
        <f t="shared" si="31"/>
        <v>0</v>
      </c>
      <c r="DO64" s="130">
        <f t="shared" si="32"/>
        <v>0</v>
      </c>
      <c r="DP64" s="130">
        <f t="shared" si="33"/>
        <v>0</v>
      </c>
      <c r="DQ64" s="130">
        <f t="shared" si="34"/>
        <v>0</v>
      </c>
      <c r="DR64" s="130">
        <f t="shared" si="35"/>
        <v>0</v>
      </c>
      <c r="DS64" s="130">
        <f t="shared" si="36"/>
        <v>0</v>
      </c>
      <c r="DT64" s="130">
        <f t="shared" si="37"/>
        <v>0</v>
      </c>
      <c r="DU64" s="131">
        <f t="shared" si="38"/>
        <v>0</v>
      </c>
      <c r="DV64" s="78">
        <f>SUM(DJ64:DU64)</f>
        <v>1.4171874636990915</v>
      </c>
      <c r="DW64" s="174" t="str">
        <f>IF(AND(100%-9%&lt;=DV64,DV64&lt;100%),"BUENO",IF(DV64&gt;=100%,"MUY BUENO","BAJO"))</f>
        <v>MUY BUENO</v>
      </c>
      <c r="DX64" s="161"/>
      <c r="DY64" s="169">
        <f t="shared" si="41"/>
        <v>614.9</v>
      </c>
      <c r="DZ64" s="170">
        <f t="shared" si="42"/>
        <v>804.1</v>
      </c>
      <c r="EA64" s="264">
        <v>105</v>
      </c>
      <c r="EB64" s="265">
        <v>63</v>
      </c>
      <c r="EC64" s="264"/>
      <c r="ED64" s="265"/>
      <c r="EE64" s="264"/>
      <c r="EF64" s="265"/>
      <c r="EG64" s="264"/>
      <c r="EH64" s="265"/>
      <c r="EI64" s="264"/>
      <c r="EJ64" s="265"/>
      <c r="EK64" s="264"/>
      <c r="EL64" s="265"/>
      <c r="EM64" s="264"/>
      <c r="EN64" s="265"/>
      <c r="EO64" s="264"/>
      <c r="EP64" s="265"/>
      <c r="EQ64" s="264"/>
      <c r="ER64" s="265"/>
      <c r="ES64" s="264"/>
      <c r="ET64" s="265"/>
      <c r="EU64" s="264"/>
      <c r="EV64" s="265"/>
      <c r="EW64" s="264"/>
      <c r="EX64" s="266"/>
    </row>
    <row r="65" spans="1:154" ht="170.1" customHeight="1" thickTop="1" thickBot="1" x14ac:dyDescent="0.3">
      <c r="A65" s="153">
        <v>58</v>
      </c>
      <c r="B65" s="185" t="s">
        <v>48</v>
      </c>
      <c r="C65" s="182" t="s">
        <v>197</v>
      </c>
      <c r="D65" s="221">
        <f t="shared" si="46"/>
        <v>390</v>
      </c>
      <c r="E65" s="232">
        <v>264</v>
      </c>
      <c r="F65" s="223">
        <v>0</v>
      </c>
      <c r="G65" s="224">
        <v>32</v>
      </c>
      <c r="H65" s="231">
        <v>19</v>
      </c>
      <c r="I65" s="222">
        <v>94</v>
      </c>
      <c r="J65" s="111">
        <v>18</v>
      </c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211">
        <f t="shared" si="60"/>
        <v>18</v>
      </c>
      <c r="W65" s="111">
        <v>4</v>
      </c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215">
        <f t="shared" si="50"/>
        <v>4</v>
      </c>
      <c r="AJ65" s="37">
        <f t="shared" si="51"/>
        <v>376</v>
      </c>
      <c r="AK65" s="36">
        <f t="shared" si="52"/>
        <v>94</v>
      </c>
      <c r="AL65" s="35">
        <f t="shared" si="53"/>
        <v>4</v>
      </c>
      <c r="AM65" s="23">
        <v>25</v>
      </c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195">
        <f t="shared" si="61"/>
        <v>25</v>
      </c>
      <c r="AZ65" s="120">
        <v>1</v>
      </c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95">
        <f t="shared" si="62"/>
        <v>1</v>
      </c>
      <c r="BM65" s="120">
        <v>2</v>
      </c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1"/>
      <c r="BY65" s="191">
        <f t="shared" si="63"/>
        <v>2</v>
      </c>
      <c r="BZ65" s="120">
        <v>0</v>
      </c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204">
        <f t="shared" si="64"/>
        <v>0</v>
      </c>
      <c r="CM65" s="43">
        <f t="shared" si="11"/>
        <v>349</v>
      </c>
      <c r="CN65" s="42">
        <f t="shared" si="54"/>
        <v>94</v>
      </c>
      <c r="CO65" s="41">
        <f t="shared" si="12"/>
        <v>3</v>
      </c>
      <c r="CP65" s="77"/>
      <c r="CQ65" s="253">
        <f t="shared" si="55"/>
        <v>25</v>
      </c>
      <c r="CR65" s="74"/>
      <c r="CS65" s="142">
        <v>242</v>
      </c>
      <c r="CT65" s="91">
        <f t="shared" si="14"/>
        <v>0.10330578512396695</v>
      </c>
      <c r="CU65" s="92">
        <f t="shared" si="15"/>
        <v>0</v>
      </c>
      <c r="CV65" s="92">
        <f t="shared" si="16"/>
        <v>0</v>
      </c>
      <c r="CW65" s="92">
        <f t="shared" si="17"/>
        <v>0</v>
      </c>
      <c r="CX65" s="92">
        <f t="shared" si="18"/>
        <v>0</v>
      </c>
      <c r="CY65" s="92">
        <f t="shared" si="19"/>
        <v>0</v>
      </c>
      <c r="CZ65" s="92">
        <f t="shared" si="20"/>
        <v>0</v>
      </c>
      <c r="DA65" s="92">
        <f t="shared" si="21"/>
        <v>0</v>
      </c>
      <c r="DB65" s="92">
        <f t="shared" si="22"/>
        <v>0</v>
      </c>
      <c r="DC65" s="92">
        <f t="shared" si="23"/>
        <v>0</v>
      </c>
      <c r="DD65" s="92">
        <f t="shared" si="24"/>
        <v>0</v>
      </c>
      <c r="DE65" s="93">
        <f t="shared" si="25"/>
        <v>0</v>
      </c>
      <c r="DF65" s="79">
        <f t="shared" ref="DF65:DF71" si="65">SUM(CT65:DE65)</f>
        <v>0.10330578512396695</v>
      </c>
      <c r="DG65" s="87" t="str">
        <f t="shared" si="56"/>
        <v>BUENO</v>
      </c>
      <c r="DH65" s="70"/>
      <c r="DI65" s="150">
        <v>22.021999999999998</v>
      </c>
      <c r="DJ65" s="132">
        <f t="shared" si="27"/>
        <v>1.1352284079556807</v>
      </c>
      <c r="DK65" s="133">
        <f t="shared" si="28"/>
        <v>0</v>
      </c>
      <c r="DL65" s="133">
        <f t="shared" si="29"/>
        <v>0</v>
      </c>
      <c r="DM65" s="133">
        <f t="shared" si="30"/>
        <v>0</v>
      </c>
      <c r="DN65" s="133">
        <f t="shared" si="31"/>
        <v>0</v>
      </c>
      <c r="DO65" s="133">
        <f t="shared" si="32"/>
        <v>0</v>
      </c>
      <c r="DP65" s="133">
        <f t="shared" si="33"/>
        <v>0</v>
      </c>
      <c r="DQ65" s="133">
        <f t="shared" si="34"/>
        <v>0</v>
      </c>
      <c r="DR65" s="133">
        <f t="shared" si="35"/>
        <v>0</v>
      </c>
      <c r="DS65" s="133">
        <f t="shared" si="36"/>
        <v>0</v>
      </c>
      <c r="DT65" s="133">
        <f t="shared" si="37"/>
        <v>0</v>
      </c>
      <c r="DU65" s="134">
        <f t="shared" si="38"/>
        <v>0</v>
      </c>
      <c r="DV65" s="79">
        <f t="shared" ref="DV65:DV69" si="66">SUM(DJ65:DU65)</f>
        <v>1.1352284079556807</v>
      </c>
      <c r="DW65" s="175" t="str">
        <f t="shared" ref="DW65:DW103" si="67">IF(AND(100%-9%&lt;=DV65,DV65&lt;100%),"BUENO",IF(DV65&gt;=100%,"MUY BUENO","BAJO"))</f>
        <v>MUY BUENO</v>
      </c>
      <c r="DX65" s="161"/>
      <c r="DY65" s="163">
        <f t="shared" si="41"/>
        <v>314.60000000000002</v>
      </c>
      <c r="DZ65" s="164">
        <f t="shared" si="42"/>
        <v>411.4</v>
      </c>
      <c r="EA65" s="257">
        <v>96</v>
      </c>
      <c r="EB65" s="258">
        <v>30</v>
      </c>
      <c r="EC65" s="257"/>
      <c r="ED65" s="258"/>
      <c r="EE65" s="257"/>
      <c r="EF65" s="258"/>
      <c r="EG65" s="257"/>
      <c r="EH65" s="258"/>
      <c r="EI65" s="257"/>
      <c r="EJ65" s="258"/>
      <c r="EK65" s="257"/>
      <c r="EL65" s="258"/>
      <c r="EM65" s="257"/>
      <c r="EN65" s="258"/>
      <c r="EO65" s="257"/>
      <c r="EP65" s="258"/>
      <c r="EQ65" s="257"/>
      <c r="ER65" s="258"/>
      <c r="ES65" s="257"/>
      <c r="ET65" s="258"/>
      <c r="EU65" s="257"/>
      <c r="EV65" s="258"/>
      <c r="EW65" s="257"/>
      <c r="EX65" s="267"/>
    </row>
    <row r="66" spans="1:154" ht="170.1" customHeight="1" thickTop="1" thickBot="1" x14ac:dyDescent="0.3">
      <c r="A66" s="153">
        <v>59</v>
      </c>
      <c r="B66" s="185" t="s">
        <v>90</v>
      </c>
      <c r="C66" s="182" t="s">
        <v>198</v>
      </c>
      <c r="D66" s="221">
        <f t="shared" si="46"/>
        <v>917</v>
      </c>
      <c r="E66" s="232">
        <v>212</v>
      </c>
      <c r="F66" s="223">
        <v>0</v>
      </c>
      <c r="G66" s="224">
        <v>38</v>
      </c>
      <c r="H66" s="231">
        <v>3</v>
      </c>
      <c r="I66" s="222">
        <v>667</v>
      </c>
      <c r="J66" s="111">
        <v>93</v>
      </c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211">
        <f t="shared" si="60"/>
        <v>93</v>
      </c>
      <c r="W66" s="111">
        <v>2</v>
      </c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215">
        <f t="shared" si="50"/>
        <v>2</v>
      </c>
      <c r="AJ66" s="37">
        <f t="shared" si="51"/>
        <v>972</v>
      </c>
      <c r="AK66" s="36">
        <f t="shared" si="52"/>
        <v>667</v>
      </c>
      <c r="AL66" s="35">
        <f t="shared" si="53"/>
        <v>2</v>
      </c>
      <c r="AM66" s="23">
        <v>87</v>
      </c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195">
        <f t="shared" si="61"/>
        <v>87</v>
      </c>
      <c r="AZ66" s="120">
        <v>1</v>
      </c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95">
        <f t="shared" si="62"/>
        <v>1</v>
      </c>
      <c r="BM66" s="120">
        <v>2</v>
      </c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1"/>
      <c r="BY66" s="191">
        <f t="shared" si="63"/>
        <v>2</v>
      </c>
      <c r="BZ66" s="120">
        <v>1</v>
      </c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204">
        <f t="shared" si="64"/>
        <v>1</v>
      </c>
      <c r="CM66" s="43">
        <f t="shared" si="11"/>
        <v>883</v>
      </c>
      <c r="CN66" s="42">
        <f t="shared" si="54"/>
        <v>667</v>
      </c>
      <c r="CO66" s="41">
        <f t="shared" si="12"/>
        <v>0</v>
      </c>
      <c r="CP66" s="77"/>
      <c r="CQ66" s="253">
        <f t="shared" si="55"/>
        <v>87</v>
      </c>
      <c r="CR66" s="74"/>
      <c r="CS66" s="142">
        <v>473</v>
      </c>
      <c r="CT66" s="91">
        <f t="shared" si="14"/>
        <v>0.1839323467230444</v>
      </c>
      <c r="CU66" s="92">
        <f t="shared" si="15"/>
        <v>0</v>
      </c>
      <c r="CV66" s="92">
        <f t="shared" si="16"/>
        <v>0</v>
      </c>
      <c r="CW66" s="92">
        <f t="shared" si="17"/>
        <v>0</v>
      </c>
      <c r="CX66" s="92">
        <f t="shared" si="18"/>
        <v>0</v>
      </c>
      <c r="CY66" s="92">
        <f t="shared" si="19"/>
        <v>0</v>
      </c>
      <c r="CZ66" s="92">
        <f t="shared" si="20"/>
        <v>0</v>
      </c>
      <c r="DA66" s="92">
        <f t="shared" si="21"/>
        <v>0</v>
      </c>
      <c r="DB66" s="92">
        <f t="shared" si="22"/>
        <v>0</v>
      </c>
      <c r="DC66" s="92">
        <f t="shared" si="23"/>
        <v>0</v>
      </c>
      <c r="DD66" s="92">
        <f t="shared" si="24"/>
        <v>0</v>
      </c>
      <c r="DE66" s="93">
        <f t="shared" si="25"/>
        <v>0</v>
      </c>
      <c r="DF66" s="79">
        <f t="shared" si="65"/>
        <v>0.1839323467230444</v>
      </c>
      <c r="DG66" s="87" t="str">
        <f t="shared" si="56"/>
        <v>BUENO</v>
      </c>
      <c r="DH66" s="70"/>
      <c r="DI66" s="150">
        <v>43.042999999999999</v>
      </c>
      <c r="DJ66" s="132">
        <f t="shared" si="27"/>
        <v>2.0212345793741142</v>
      </c>
      <c r="DK66" s="133">
        <f t="shared" si="28"/>
        <v>0</v>
      </c>
      <c r="DL66" s="133">
        <f t="shared" si="29"/>
        <v>0</v>
      </c>
      <c r="DM66" s="133">
        <f t="shared" si="30"/>
        <v>0</v>
      </c>
      <c r="DN66" s="133">
        <f t="shared" si="31"/>
        <v>0</v>
      </c>
      <c r="DO66" s="133">
        <f t="shared" si="32"/>
        <v>0</v>
      </c>
      <c r="DP66" s="133">
        <f t="shared" si="33"/>
        <v>0</v>
      </c>
      <c r="DQ66" s="133">
        <f t="shared" si="34"/>
        <v>0</v>
      </c>
      <c r="DR66" s="133">
        <f t="shared" si="35"/>
        <v>0</v>
      </c>
      <c r="DS66" s="133">
        <f t="shared" si="36"/>
        <v>0</v>
      </c>
      <c r="DT66" s="133">
        <f t="shared" si="37"/>
        <v>0</v>
      </c>
      <c r="DU66" s="134">
        <f t="shared" si="38"/>
        <v>0</v>
      </c>
      <c r="DV66" s="79">
        <f t="shared" si="66"/>
        <v>2.0212345793741142</v>
      </c>
      <c r="DW66" s="175" t="str">
        <f t="shared" si="67"/>
        <v>MUY BUENO</v>
      </c>
      <c r="DX66" s="161"/>
      <c r="DY66" s="163">
        <f t="shared" si="41"/>
        <v>614.9</v>
      </c>
      <c r="DZ66" s="164">
        <f t="shared" si="42"/>
        <v>804.1</v>
      </c>
      <c r="EA66" s="257">
        <v>127</v>
      </c>
      <c r="EB66" s="258">
        <v>101</v>
      </c>
      <c r="EC66" s="257"/>
      <c r="ED66" s="258"/>
      <c r="EE66" s="257"/>
      <c r="EF66" s="258"/>
      <c r="EG66" s="257"/>
      <c r="EH66" s="258"/>
      <c r="EI66" s="257"/>
      <c r="EJ66" s="258"/>
      <c r="EK66" s="257"/>
      <c r="EL66" s="258"/>
      <c r="EM66" s="257"/>
      <c r="EN66" s="258"/>
      <c r="EO66" s="257"/>
      <c r="EP66" s="258"/>
      <c r="EQ66" s="257"/>
      <c r="ER66" s="258"/>
      <c r="ES66" s="257"/>
      <c r="ET66" s="258"/>
      <c r="EU66" s="257"/>
      <c r="EV66" s="258"/>
      <c r="EW66" s="257"/>
      <c r="EX66" s="267"/>
    </row>
    <row r="67" spans="1:154" ht="170.1" customHeight="1" thickTop="1" thickBot="1" x14ac:dyDescent="0.3">
      <c r="A67" s="153">
        <v>60</v>
      </c>
      <c r="B67" s="185" t="s">
        <v>49</v>
      </c>
      <c r="C67" s="182" t="s">
        <v>199</v>
      </c>
      <c r="D67" s="221">
        <f t="shared" si="46"/>
        <v>379</v>
      </c>
      <c r="E67" s="232">
        <v>276</v>
      </c>
      <c r="F67" s="223">
        <v>0</v>
      </c>
      <c r="G67" s="224">
        <v>27</v>
      </c>
      <c r="H67" s="231">
        <v>12</v>
      </c>
      <c r="I67" s="222">
        <v>76</v>
      </c>
      <c r="J67" s="111">
        <v>30</v>
      </c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211">
        <f t="shared" si="60"/>
        <v>30</v>
      </c>
      <c r="W67" s="111">
        <v>9</v>
      </c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215">
        <f t="shared" si="50"/>
        <v>9</v>
      </c>
      <c r="AJ67" s="37">
        <f t="shared" si="51"/>
        <v>382</v>
      </c>
      <c r="AK67" s="36">
        <f t="shared" si="52"/>
        <v>76</v>
      </c>
      <c r="AL67" s="35">
        <f t="shared" si="53"/>
        <v>9</v>
      </c>
      <c r="AM67" s="23">
        <v>12</v>
      </c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195">
        <f t="shared" si="61"/>
        <v>12</v>
      </c>
      <c r="AZ67" s="120">
        <v>0</v>
      </c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95">
        <f t="shared" si="62"/>
        <v>0</v>
      </c>
      <c r="BM67" s="120">
        <v>3</v>
      </c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1"/>
      <c r="BY67" s="191">
        <f t="shared" si="63"/>
        <v>3</v>
      </c>
      <c r="BZ67" s="120">
        <v>0</v>
      </c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204">
        <f t="shared" si="64"/>
        <v>0</v>
      </c>
      <c r="CM67" s="43">
        <f t="shared" si="11"/>
        <v>367</v>
      </c>
      <c r="CN67" s="42">
        <f t="shared" si="54"/>
        <v>76</v>
      </c>
      <c r="CO67" s="41">
        <f t="shared" si="12"/>
        <v>9</v>
      </c>
      <c r="CP67" s="77"/>
      <c r="CQ67" s="253">
        <f t="shared" si="55"/>
        <v>12</v>
      </c>
      <c r="CR67" s="74"/>
      <c r="CS67" s="142">
        <v>242</v>
      </c>
      <c r="CT67" s="91">
        <f t="shared" si="14"/>
        <v>4.9586776859504134E-2</v>
      </c>
      <c r="CU67" s="92">
        <f t="shared" si="15"/>
        <v>0</v>
      </c>
      <c r="CV67" s="92">
        <f t="shared" si="16"/>
        <v>0</v>
      </c>
      <c r="CW67" s="92">
        <f t="shared" si="17"/>
        <v>0</v>
      </c>
      <c r="CX67" s="92">
        <f t="shared" si="18"/>
        <v>0</v>
      </c>
      <c r="CY67" s="92">
        <f t="shared" si="19"/>
        <v>0</v>
      </c>
      <c r="CZ67" s="92">
        <f t="shared" si="20"/>
        <v>0</v>
      </c>
      <c r="DA67" s="92">
        <f t="shared" si="21"/>
        <v>0</v>
      </c>
      <c r="DB67" s="92">
        <f t="shared" si="22"/>
        <v>0</v>
      </c>
      <c r="DC67" s="92">
        <f t="shared" si="23"/>
        <v>0</v>
      </c>
      <c r="DD67" s="92">
        <f t="shared" si="24"/>
        <v>0</v>
      </c>
      <c r="DE67" s="93">
        <f t="shared" si="25"/>
        <v>0</v>
      </c>
      <c r="DF67" s="79">
        <f t="shared" si="65"/>
        <v>4.9586776859504134E-2</v>
      </c>
      <c r="DG67" s="87" t="str">
        <f t="shared" si="56"/>
        <v>BAJO</v>
      </c>
      <c r="DH67" s="70"/>
      <c r="DI67" s="150">
        <v>22.021999999999998</v>
      </c>
      <c r="DJ67" s="103">
        <f t="shared" si="27"/>
        <v>0.54490963581872676</v>
      </c>
      <c r="DK67" s="92">
        <f t="shared" si="28"/>
        <v>0</v>
      </c>
      <c r="DL67" s="92">
        <f t="shared" si="29"/>
        <v>0</v>
      </c>
      <c r="DM67" s="92">
        <f t="shared" si="30"/>
        <v>0</v>
      </c>
      <c r="DN67" s="92">
        <f t="shared" si="31"/>
        <v>0</v>
      </c>
      <c r="DO67" s="92">
        <f t="shared" si="32"/>
        <v>0</v>
      </c>
      <c r="DP67" s="92">
        <f t="shared" si="33"/>
        <v>0</v>
      </c>
      <c r="DQ67" s="92">
        <f t="shared" si="34"/>
        <v>0</v>
      </c>
      <c r="DR67" s="92">
        <f t="shared" si="35"/>
        <v>0</v>
      </c>
      <c r="DS67" s="92">
        <f t="shared" si="36"/>
        <v>0</v>
      </c>
      <c r="DT67" s="92">
        <f t="shared" si="37"/>
        <v>0</v>
      </c>
      <c r="DU67" s="93">
        <f t="shared" si="38"/>
        <v>0</v>
      </c>
      <c r="DV67" s="79">
        <f t="shared" si="66"/>
        <v>0.54490963581872676</v>
      </c>
      <c r="DW67" s="175" t="str">
        <f t="shared" si="67"/>
        <v>BAJO</v>
      </c>
      <c r="DX67" s="161"/>
      <c r="DY67" s="163">
        <f t="shared" si="41"/>
        <v>314.60000000000002</v>
      </c>
      <c r="DZ67" s="164">
        <f t="shared" si="42"/>
        <v>411.4</v>
      </c>
      <c r="EA67" s="257">
        <v>90</v>
      </c>
      <c r="EB67" s="258">
        <v>13</v>
      </c>
      <c r="EC67" s="257"/>
      <c r="ED67" s="258"/>
      <c r="EE67" s="257"/>
      <c r="EF67" s="258"/>
      <c r="EG67" s="257"/>
      <c r="EH67" s="258"/>
      <c r="EI67" s="257"/>
      <c r="EJ67" s="258"/>
      <c r="EK67" s="257"/>
      <c r="EL67" s="258"/>
      <c r="EM67" s="257"/>
      <c r="EN67" s="258"/>
      <c r="EO67" s="257"/>
      <c r="EP67" s="258"/>
      <c r="EQ67" s="257"/>
      <c r="ER67" s="258"/>
      <c r="ES67" s="257"/>
      <c r="ET67" s="258"/>
      <c r="EU67" s="257"/>
      <c r="EV67" s="258"/>
      <c r="EW67" s="257"/>
      <c r="EX67" s="267"/>
    </row>
    <row r="68" spans="1:154" ht="195" customHeight="1" thickTop="1" thickBot="1" x14ac:dyDescent="0.3">
      <c r="A68" s="154">
        <v>61</v>
      </c>
      <c r="B68" s="185" t="s">
        <v>137</v>
      </c>
      <c r="C68" s="182" t="s">
        <v>200</v>
      </c>
      <c r="D68" s="221">
        <f t="shared" si="46"/>
        <v>71</v>
      </c>
      <c r="E68" s="232">
        <v>65</v>
      </c>
      <c r="F68" s="223">
        <v>0</v>
      </c>
      <c r="G68" s="224">
        <v>3</v>
      </c>
      <c r="H68" s="231">
        <v>0</v>
      </c>
      <c r="I68" s="222">
        <v>3</v>
      </c>
      <c r="J68" s="111">
        <v>15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211">
        <f t="shared" si="60"/>
        <v>15</v>
      </c>
      <c r="W68" s="111">
        <v>1</v>
      </c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215">
        <f t="shared" si="50"/>
        <v>1</v>
      </c>
      <c r="AJ68" s="37">
        <f t="shared" si="51"/>
        <v>83</v>
      </c>
      <c r="AK68" s="36">
        <f t="shared" si="52"/>
        <v>3</v>
      </c>
      <c r="AL68" s="35">
        <f t="shared" si="53"/>
        <v>1</v>
      </c>
      <c r="AM68" s="23">
        <v>4</v>
      </c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195">
        <f t="shared" si="61"/>
        <v>4</v>
      </c>
      <c r="AZ68" s="120">
        <v>0</v>
      </c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95">
        <f t="shared" si="62"/>
        <v>0</v>
      </c>
      <c r="BM68" s="120">
        <v>1</v>
      </c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1"/>
      <c r="BY68" s="191">
        <f>SUM(BM68:BX68)</f>
        <v>1</v>
      </c>
      <c r="BZ68" s="120">
        <v>1</v>
      </c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204">
        <f>SUM(BZ68:CK68)</f>
        <v>1</v>
      </c>
      <c r="CM68" s="43">
        <f>AJ68-AY68-BY68</f>
        <v>78</v>
      </c>
      <c r="CN68" s="42">
        <f t="shared" si="54"/>
        <v>3</v>
      </c>
      <c r="CO68" s="41">
        <f t="shared" si="12"/>
        <v>0</v>
      </c>
      <c r="CP68" s="77"/>
      <c r="CQ68" s="253">
        <f t="shared" si="55"/>
        <v>4</v>
      </c>
      <c r="CR68" s="74"/>
      <c r="CS68" s="142">
        <v>55</v>
      </c>
      <c r="CT68" s="91">
        <f t="shared" si="14"/>
        <v>7.2727272727272724E-2</v>
      </c>
      <c r="CU68" s="92">
        <f t="shared" si="15"/>
        <v>0</v>
      </c>
      <c r="CV68" s="92">
        <f t="shared" si="16"/>
        <v>0</v>
      </c>
      <c r="CW68" s="92">
        <f t="shared" si="17"/>
        <v>0</v>
      </c>
      <c r="CX68" s="92">
        <f t="shared" si="18"/>
        <v>0</v>
      </c>
      <c r="CY68" s="92">
        <f t="shared" si="19"/>
        <v>0</v>
      </c>
      <c r="CZ68" s="92">
        <f t="shared" si="20"/>
        <v>0</v>
      </c>
      <c r="DA68" s="92">
        <f t="shared" si="21"/>
        <v>0</v>
      </c>
      <c r="DB68" s="92">
        <f t="shared" si="22"/>
        <v>0</v>
      </c>
      <c r="DC68" s="92">
        <f t="shared" si="23"/>
        <v>0</v>
      </c>
      <c r="DD68" s="92">
        <f t="shared" si="24"/>
        <v>0</v>
      </c>
      <c r="DE68" s="93">
        <f t="shared" si="25"/>
        <v>0</v>
      </c>
      <c r="DF68" s="79">
        <f t="shared" si="65"/>
        <v>7.2727272727272724E-2</v>
      </c>
      <c r="DG68" s="87" t="str">
        <f t="shared" si="56"/>
        <v>BAJO</v>
      </c>
      <c r="DH68" s="70"/>
      <c r="DI68" s="150">
        <v>5.0049999999999999</v>
      </c>
      <c r="DJ68" s="103">
        <f t="shared" si="27"/>
        <v>0.79920079920079923</v>
      </c>
      <c r="DK68" s="92">
        <f t="shared" si="28"/>
        <v>0</v>
      </c>
      <c r="DL68" s="92">
        <f t="shared" si="29"/>
        <v>0</v>
      </c>
      <c r="DM68" s="92">
        <f t="shared" si="30"/>
        <v>0</v>
      </c>
      <c r="DN68" s="92">
        <f t="shared" si="31"/>
        <v>0</v>
      </c>
      <c r="DO68" s="92">
        <f t="shared" si="32"/>
        <v>0</v>
      </c>
      <c r="DP68" s="92">
        <f t="shared" si="33"/>
        <v>0</v>
      </c>
      <c r="DQ68" s="92">
        <f t="shared" si="34"/>
        <v>0</v>
      </c>
      <c r="DR68" s="92">
        <f t="shared" si="35"/>
        <v>0</v>
      </c>
      <c r="DS68" s="92">
        <f t="shared" si="36"/>
        <v>0</v>
      </c>
      <c r="DT68" s="92">
        <f t="shared" si="37"/>
        <v>0</v>
      </c>
      <c r="DU68" s="93">
        <f t="shared" si="38"/>
        <v>0</v>
      </c>
      <c r="DV68" s="79">
        <f t="shared" si="66"/>
        <v>0.79920079920079923</v>
      </c>
      <c r="DW68" s="175" t="str">
        <f t="shared" si="67"/>
        <v>BAJO</v>
      </c>
      <c r="DX68" s="161"/>
      <c r="DY68" s="163">
        <f t="shared" si="41"/>
        <v>71.5</v>
      </c>
      <c r="DZ68" s="164">
        <f t="shared" si="42"/>
        <v>93.5</v>
      </c>
      <c r="EA68" s="257">
        <v>32</v>
      </c>
      <c r="EB68" s="258">
        <v>3</v>
      </c>
      <c r="EC68" s="257"/>
      <c r="ED68" s="258"/>
      <c r="EE68" s="257"/>
      <c r="EF68" s="258"/>
      <c r="EG68" s="257"/>
      <c r="EH68" s="258"/>
      <c r="EI68" s="257"/>
      <c r="EJ68" s="258"/>
      <c r="EK68" s="257"/>
      <c r="EL68" s="258"/>
      <c r="EM68" s="257"/>
      <c r="EN68" s="258"/>
      <c r="EO68" s="257"/>
      <c r="EP68" s="258"/>
      <c r="EQ68" s="257"/>
      <c r="ER68" s="258"/>
      <c r="ES68" s="257"/>
      <c r="ET68" s="258"/>
      <c r="EU68" s="257"/>
      <c r="EV68" s="258"/>
      <c r="EW68" s="257"/>
      <c r="EX68" s="267"/>
    </row>
    <row r="69" spans="1:154" ht="195" customHeight="1" thickTop="1" thickBot="1" x14ac:dyDescent="0.3">
      <c r="A69" s="154">
        <v>62</v>
      </c>
      <c r="B69" s="185" t="s">
        <v>138</v>
      </c>
      <c r="C69" s="182" t="s">
        <v>201</v>
      </c>
      <c r="D69" s="221">
        <f t="shared" si="46"/>
        <v>107</v>
      </c>
      <c r="E69" s="232">
        <v>104</v>
      </c>
      <c r="F69" s="223">
        <v>0</v>
      </c>
      <c r="G69" s="224">
        <v>2</v>
      </c>
      <c r="H69" s="231">
        <v>0</v>
      </c>
      <c r="I69" s="222">
        <v>1</v>
      </c>
      <c r="J69" s="111">
        <v>7</v>
      </c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211">
        <f t="shared" si="60"/>
        <v>7</v>
      </c>
      <c r="W69" s="111">
        <v>1</v>
      </c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215">
        <f t="shared" si="50"/>
        <v>1</v>
      </c>
      <c r="AJ69" s="37">
        <f t="shared" si="51"/>
        <v>112</v>
      </c>
      <c r="AK69" s="36">
        <f t="shared" si="52"/>
        <v>1</v>
      </c>
      <c r="AL69" s="35">
        <f t="shared" si="53"/>
        <v>1</v>
      </c>
      <c r="AM69" s="23">
        <v>2</v>
      </c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195">
        <f t="shared" si="61"/>
        <v>2</v>
      </c>
      <c r="AZ69" s="120">
        <v>0</v>
      </c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95">
        <f t="shared" si="62"/>
        <v>0</v>
      </c>
      <c r="BM69" s="120">
        <v>0</v>
      </c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1"/>
      <c r="BY69" s="191">
        <f t="shared" si="63"/>
        <v>0</v>
      </c>
      <c r="BZ69" s="120">
        <v>0</v>
      </c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204">
        <f t="shared" si="64"/>
        <v>0</v>
      </c>
      <c r="CM69" s="43">
        <f>AJ69-AY69-BY69</f>
        <v>110</v>
      </c>
      <c r="CN69" s="42">
        <f t="shared" si="54"/>
        <v>1</v>
      </c>
      <c r="CO69" s="41">
        <f>AL69-BL69-CL69</f>
        <v>1</v>
      </c>
      <c r="CP69" s="77"/>
      <c r="CQ69" s="253">
        <f t="shared" si="55"/>
        <v>2</v>
      </c>
      <c r="CR69" s="74"/>
      <c r="CS69" s="142">
        <v>55</v>
      </c>
      <c r="CT69" s="91">
        <f t="shared" si="14"/>
        <v>3.6363636363636362E-2</v>
      </c>
      <c r="CU69" s="92">
        <f t="shared" si="15"/>
        <v>0</v>
      </c>
      <c r="CV69" s="92">
        <f t="shared" si="16"/>
        <v>0</v>
      </c>
      <c r="CW69" s="92">
        <f t="shared" si="17"/>
        <v>0</v>
      </c>
      <c r="CX69" s="92">
        <f t="shared" si="18"/>
        <v>0</v>
      </c>
      <c r="CY69" s="92">
        <f t="shared" si="19"/>
        <v>0</v>
      </c>
      <c r="CZ69" s="92">
        <f t="shared" si="20"/>
        <v>0</v>
      </c>
      <c r="DA69" s="92">
        <f t="shared" si="21"/>
        <v>0</v>
      </c>
      <c r="DB69" s="92">
        <f t="shared" si="22"/>
        <v>0</v>
      </c>
      <c r="DC69" s="92">
        <f t="shared" si="23"/>
        <v>0</v>
      </c>
      <c r="DD69" s="92">
        <f t="shared" si="24"/>
        <v>0</v>
      </c>
      <c r="DE69" s="93">
        <f t="shared" si="25"/>
        <v>0</v>
      </c>
      <c r="DF69" s="79">
        <f t="shared" si="65"/>
        <v>3.6363636363636362E-2</v>
      </c>
      <c r="DG69" s="87" t="str">
        <f t="shared" si="56"/>
        <v>BAJO</v>
      </c>
      <c r="DH69" s="70"/>
      <c r="DI69" s="150">
        <v>5.0049999999999999</v>
      </c>
      <c r="DJ69" s="103">
        <f t="shared" si="27"/>
        <v>0.39960039960039961</v>
      </c>
      <c r="DK69" s="92">
        <f t="shared" si="28"/>
        <v>0</v>
      </c>
      <c r="DL69" s="92">
        <f t="shared" si="29"/>
        <v>0</v>
      </c>
      <c r="DM69" s="92">
        <f t="shared" si="30"/>
        <v>0</v>
      </c>
      <c r="DN69" s="92">
        <f t="shared" si="31"/>
        <v>0</v>
      </c>
      <c r="DO69" s="92">
        <f t="shared" si="32"/>
        <v>0</v>
      </c>
      <c r="DP69" s="92">
        <f t="shared" si="33"/>
        <v>0</v>
      </c>
      <c r="DQ69" s="92">
        <f t="shared" si="34"/>
        <v>0</v>
      </c>
      <c r="DR69" s="92">
        <f t="shared" si="35"/>
        <v>0</v>
      </c>
      <c r="DS69" s="92">
        <f t="shared" si="36"/>
        <v>0</v>
      </c>
      <c r="DT69" s="92">
        <f t="shared" si="37"/>
        <v>0</v>
      </c>
      <c r="DU69" s="93">
        <f t="shared" si="38"/>
        <v>0</v>
      </c>
      <c r="DV69" s="79">
        <f t="shared" si="66"/>
        <v>0.39960039960039961</v>
      </c>
      <c r="DW69" s="175" t="str">
        <f t="shared" si="67"/>
        <v>BAJO</v>
      </c>
      <c r="DX69" s="161"/>
      <c r="DY69" s="163">
        <f t="shared" si="41"/>
        <v>71.5</v>
      </c>
      <c r="DZ69" s="164">
        <f t="shared" si="42"/>
        <v>93.5</v>
      </c>
      <c r="EA69" s="257">
        <v>25</v>
      </c>
      <c r="EB69" s="258">
        <v>2</v>
      </c>
      <c r="EC69" s="257"/>
      <c r="ED69" s="258"/>
      <c r="EE69" s="257"/>
      <c r="EF69" s="258"/>
      <c r="EG69" s="257"/>
      <c r="EH69" s="258"/>
      <c r="EI69" s="257"/>
      <c r="EJ69" s="258"/>
      <c r="EK69" s="257"/>
      <c r="EL69" s="258"/>
      <c r="EM69" s="257"/>
      <c r="EN69" s="258"/>
      <c r="EO69" s="257"/>
      <c r="EP69" s="258"/>
      <c r="EQ69" s="257"/>
      <c r="ER69" s="258"/>
      <c r="ES69" s="257"/>
      <c r="ET69" s="258"/>
      <c r="EU69" s="257"/>
      <c r="EV69" s="258"/>
      <c r="EW69" s="257"/>
      <c r="EX69" s="267"/>
    </row>
    <row r="70" spans="1:154" ht="218.1" customHeight="1" thickTop="1" thickBot="1" x14ac:dyDescent="0.3">
      <c r="A70" s="155">
        <v>63</v>
      </c>
      <c r="B70" s="187" t="s">
        <v>246</v>
      </c>
      <c r="C70" s="182" t="s">
        <v>202</v>
      </c>
      <c r="D70" s="221">
        <f t="shared" si="46"/>
        <v>415</v>
      </c>
      <c r="E70" s="232">
        <v>320</v>
      </c>
      <c r="F70" s="223">
        <v>1</v>
      </c>
      <c r="G70" s="224">
        <v>23</v>
      </c>
      <c r="H70" s="231">
        <v>13</v>
      </c>
      <c r="I70" s="222">
        <v>71</v>
      </c>
      <c r="J70" s="111">
        <v>82</v>
      </c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211">
        <f t="shared" si="60"/>
        <v>82</v>
      </c>
      <c r="W70" s="111">
        <v>4</v>
      </c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215">
        <f t="shared" si="50"/>
        <v>4</v>
      </c>
      <c r="AJ70" s="37">
        <f t="shared" si="51"/>
        <v>473</v>
      </c>
      <c r="AK70" s="36">
        <f t="shared" si="52"/>
        <v>71</v>
      </c>
      <c r="AL70" s="35">
        <f t="shared" si="53"/>
        <v>5</v>
      </c>
      <c r="AM70" s="23">
        <v>28</v>
      </c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195">
        <f t="shared" si="61"/>
        <v>28</v>
      </c>
      <c r="AZ70" s="120">
        <v>0</v>
      </c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95">
        <f t="shared" si="62"/>
        <v>0</v>
      </c>
      <c r="BM70" s="120">
        <v>0</v>
      </c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1"/>
      <c r="BY70" s="191">
        <f t="shared" si="63"/>
        <v>0</v>
      </c>
      <c r="BZ70" s="120">
        <v>0</v>
      </c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204">
        <f t="shared" si="64"/>
        <v>0</v>
      </c>
      <c r="CM70" s="43">
        <f t="shared" si="11"/>
        <v>445</v>
      </c>
      <c r="CN70" s="42">
        <f t="shared" si="54"/>
        <v>71</v>
      </c>
      <c r="CO70" s="41">
        <f t="shared" si="12"/>
        <v>5</v>
      </c>
      <c r="CP70" s="77"/>
      <c r="CQ70" s="253">
        <f t="shared" si="55"/>
        <v>28</v>
      </c>
      <c r="CR70" s="74"/>
      <c r="CS70" s="142">
        <v>242</v>
      </c>
      <c r="CT70" s="91">
        <f t="shared" si="14"/>
        <v>0.11570247933884298</v>
      </c>
      <c r="CU70" s="92">
        <f t="shared" si="15"/>
        <v>0</v>
      </c>
      <c r="CV70" s="92">
        <f t="shared" si="16"/>
        <v>0</v>
      </c>
      <c r="CW70" s="92">
        <f t="shared" si="17"/>
        <v>0</v>
      </c>
      <c r="CX70" s="92">
        <f t="shared" si="18"/>
        <v>0</v>
      </c>
      <c r="CY70" s="92">
        <f t="shared" si="19"/>
        <v>0</v>
      </c>
      <c r="CZ70" s="92">
        <f t="shared" si="20"/>
        <v>0</v>
      </c>
      <c r="DA70" s="92">
        <f t="shared" si="21"/>
        <v>0</v>
      </c>
      <c r="DB70" s="92">
        <f t="shared" si="22"/>
        <v>0</v>
      </c>
      <c r="DC70" s="92">
        <f t="shared" si="23"/>
        <v>0</v>
      </c>
      <c r="DD70" s="92">
        <f t="shared" si="24"/>
        <v>0</v>
      </c>
      <c r="DE70" s="93">
        <f t="shared" si="25"/>
        <v>0</v>
      </c>
      <c r="DF70" s="79">
        <f>SUM(CT70:DE70)</f>
        <v>0.11570247933884298</v>
      </c>
      <c r="DG70" s="87" t="str">
        <f t="shared" si="56"/>
        <v>BUENO</v>
      </c>
      <c r="DH70" s="70"/>
      <c r="DI70" s="150">
        <v>22</v>
      </c>
      <c r="DJ70" s="103">
        <f t="shared" si="27"/>
        <v>1.2727272727272727</v>
      </c>
      <c r="DK70" s="92">
        <f t="shared" si="28"/>
        <v>0</v>
      </c>
      <c r="DL70" s="92">
        <f t="shared" si="29"/>
        <v>0</v>
      </c>
      <c r="DM70" s="92">
        <f t="shared" si="30"/>
        <v>0</v>
      </c>
      <c r="DN70" s="92">
        <f t="shared" si="31"/>
        <v>0</v>
      </c>
      <c r="DO70" s="92">
        <f t="shared" si="32"/>
        <v>0</v>
      </c>
      <c r="DP70" s="92">
        <f t="shared" si="33"/>
        <v>0</v>
      </c>
      <c r="DQ70" s="92">
        <f t="shared" si="34"/>
        <v>0</v>
      </c>
      <c r="DR70" s="92">
        <f t="shared" si="35"/>
        <v>0</v>
      </c>
      <c r="DS70" s="92">
        <f t="shared" si="36"/>
        <v>0</v>
      </c>
      <c r="DT70" s="92">
        <f t="shared" si="37"/>
        <v>0</v>
      </c>
      <c r="DU70" s="93">
        <f t="shared" si="38"/>
        <v>0</v>
      </c>
      <c r="DV70" s="79">
        <f>SUM(DJ70:DU70)</f>
        <v>1.2727272727272727</v>
      </c>
      <c r="DW70" s="175" t="str">
        <f t="shared" si="67"/>
        <v>MUY BUENO</v>
      </c>
      <c r="DX70" s="161"/>
      <c r="DY70" s="163">
        <f t="shared" si="41"/>
        <v>314.60000000000002</v>
      </c>
      <c r="DZ70" s="164">
        <f t="shared" si="42"/>
        <v>411.4</v>
      </c>
      <c r="EA70" s="257">
        <v>166</v>
      </c>
      <c r="EB70" s="258">
        <v>28</v>
      </c>
      <c r="EC70" s="257"/>
      <c r="ED70" s="258"/>
      <c r="EE70" s="257"/>
      <c r="EF70" s="258"/>
      <c r="EG70" s="257"/>
      <c r="EH70" s="258"/>
      <c r="EI70" s="257"/>
      <c r="EJ70" s="258"/>
      <c r="EK70" s="257"/>
      <c r="EL70" s="258"/>
      <c r="EM70" s="257"/>
      <c r="EN70" s="258"/>
      <c r="EO70" s="257"/>
      <c r="EP70" s="258"/>
      <c r="EQ70" s="257"/>
      <c r="ER70" s="258"/>
      <c r="ES70" s="257"/>
      <c r="ET70" s="258"/>
      <c r="EU70" s="257"/>
      <c r="EV70" s="258"/>
      <c r="EW70" s="257"/>
      <c r="EX70" s="267"/>
    </row>
    <row r="71" spans="1:154" ht="218.1" customHeight="1" thickTop="1" thickBot="1" x14ac:dyDescent="0.3">
      <c r="A71" s="155">
        <v>64</v>
      </c>
      <c r="B71" s="187" t="s">
        <v>247</v>
      </c>
      <c r="C71" s="182" t="s">
        <v>203</v>
      </c>
      <c r="D71" s="221">
        <f t="shared" si="46"/>
        <v>247</v>
      </c>
      <c r="E71" s="232">
        <v>160</v>
      </c>
      <c r="F71" s="223">
        <v>1</v>
      </c>
      <c r="G71" s="224">
        <v>22</v>
      </c>
      <c r="H71" s="231">
        <v>5</v>
      </c>
      <c r="I71" s="222">
        <v>64</v>
      </c>
      <c r="J71" s="111">
        <v>59</v>
      </c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211">
        <f t="shared" si="60"/>
        <v>59</v>
      </c>
      <c r="W71" s="111">
        <v>5</v>
      </c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215">
        <f t="shared" si="50"/>
        <v>5</v>
      </c>
      <c r="AJ71" s="37">
        <f t="shared" si="51"/>
        <v>283</v>
      </c>
      <c r="AK71" s="36">
        <f t="shared" si="52"/>
        <v>64</v>
      </c>
      <c r="AL71" s="35">
        <f t="shared" si="53"/>
        <v>6</v>
      </c>
      <c r="AM71" s="23">
        <v>30</v>
      </c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195">
        <f t="shared" si="61"/>
        <v>30</v>
      </c>
      <c r="AZ71" s="120">
        <v>0</v>
      </c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95">
        <f t="shared" si="62"/>
        <v>0</v>
      </c>
      <c r="BM71" s="120">
        <v>0</v>
      </c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1"/>
      <c r="BY71" s="191">
        <f t="shared" si="63"/>
        <v>0</v>
      </c>
      <c r="BZ71" s="120">
        <v>0</v>
      </c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204">
        <f t="shared" si="64"/>
        <v>0</v>
      </c>
      <c r="CM71" s="43">
        <f t="shared" si="11"/>
        <v>253</v>
      </c>
      <c r="CN71" s="42">
        <f t="shared" si="54"/>
        <v>64</v>
      </c>
      <c r="CO71" s="41">
        <f t="shared" si="12"/>
        <v>6</v>
      </c>
      <c r="CP71" s="77"/>
      <c r="CQ71" s="253">
        <f t="shared" si="55"/>
        <v>30</v>
      </c>
      <c r="CR71" s="74"/>
      <c r="CS71" s="142">
        <v>242</v>
      </c>
      <c r="CT71" s="91">
        <f t="shared" si="14"/>
        <v>0.12396694214876033</v>
      </c>
      <c r="CU71" s="92">
        <f t="shared" si="15"/>
        <v>0</v>
      </c>
      <c r="CV71" s="92">
        <f t="shared" si="16"/>
        <v>0</v>
      </c>
      <c r="CW71" s="92">
        <f t="shared" si="17"/>
        <v>0</v>
      </c>
      <c r="CX71" s="92">
        <f t="shared" si="18"/>
        <v>0</v>
      </c>
      <c r="CY71" s="92">
        <f t="shared" si="19"/>
        <v>0</v>
      </c>
      <c r="CZ71" s="92">
        <f t="shared" si="20"/>
        <v>0</v>
      </c>
      <c r="DA71" s="92">
        <f t="shared" si="21"/>
        <v>0</v>
      </c>
      <c r="DB71" s="92">
        <f t="shared" si="22"/>
        <v>0</v>
      </c>
      <c r="DC71" s="92">
        <f t="shared" si="23"/>
        <v>0</v>
      </c>
      <c r="DD71" s="92">
        <f t="shared" si="24"/>
        <v>0</v>
      </c>
      <c r="DE71" s="93">
        <f t="shared" si="25"/>
        <v>0</v>
      </c>
      <c r="DF71" s="79">
        <f t="shared" si="65"/>
        <v>0.12396694214876033</v>
      </c>
      <c r="DG71" s="87" t="str">
        <f t="shared" si="56"/>
        <v>BUENO</v>
      </c>
      <c r="DH71" s="70"/>
      <c r="DI71" s="150">
        <v>22</v>
      </c>
      <c r="DJ71" s="103">
        <f t="shared" si="27"/>
        <v>1.3636363636363635</v>
      </c>
      <c r="DK71" s="92">
        <f t="shared" si="28"/>
        <v>0</v>
      </c>
      <c r="DL71" s="92">
        <f t="shared" si="29"/>
        <v>0</v>
      </c>
      <c r="DM71" s="92">
        <f t="shared" si="30"/>
        <v>0</v>
      </c>
      <c r="DN71" s="92">
        <f t="shared" si="31"/>
        <v>0</v>
      </c>
      <c r="DO71" s="92">
        <f t="shared" si="32"/>
        <v>0</v>
      </c>
      <c r="DP71" s="92">
        <f t="shared" si="33"/>
        <v>0</v>
      </c>
      <c r="DQ71" s="92">
        <f t="shared" si="34"/>
        <v>0</v>
      </c>
      <c r="DR71" s="92">
        <f t="shared" si="35"/>
        <v>0</v>
      </c>
      <c r="DS71" s="92">
        <f t="shared" si="36"/>
        <v>0</v>
      </c>
      <c r="DT71" s="92">
        <f t="shared" si="37"/>
        <v>0</v>
      </c>
      <c r="DU71" s="93">
        <f t="shared" si="38"/>
        <v>0</v>
      </c>
      <c r="DV71" s="79">
        <f t="shared" ref="DV71" si="68">SUM(DJ71:DU71)</f>
        <v>1.3636363636363635</v>
      </c>
      <c r="DW71" s="175" t="str">
        <f t="shared" si="67"/>
        <v>MUY BUENO</v>
      </c>
      <c r="DX71" s="161"/>
      <c r="DY71" s="163">
        <f t="shared" si="41"/>
        <v>314.60000000000002</v>
      </c>
      <c r="DZ71" s="164">
        <f t="shared" si="42"/>
        <v>411.4</v>
      </c>
      <c r="EA71" s="257">
        <v>144</v>
      </c>
      <c r="EB71" s="258">
        <v>30</v>
      </c>
      <c r="EC71" s="257"/>
      <c r="ED71" s="258"/>
      <c r="EE71" s="257"/>
      <c r="EF71" s="258"/>
      <c r="EG71" s="257"/>
      <c r="EH71" s="258"/>
      <c r="EI71" s="257"/>
      <c r="EJ71" s="258"/>
      <c r="EK71" s="257"/>
      <c r="EL71" s="258"/>
      <c r="EM71" s="257"/>
      <c r="EN71" s="258"/>
      <c r="EO71" s="257"/>
      <c r="EP71" s="258"/>
      <c r="EQ71" s="257"/>
      <c r="ER71" s="258"/>
      <c r="ES71" s="257"/>
      <c r="ET71" s="258"/>
      <c r="EU71" s="257"/>
      <c r="EV71" s="258"/>
      <c r="EW71" s="257"/>
      <c r="EX71" s="267"/>
    </row>
    <row r="72" spans="1:154" ht="218.1" customHeight="1" thickTop="1" thickBot="1" x14ac:dyDescent="0.3">
      <c r="A72" s="155">
        <v>65</v>
      </c>
      <c r="B72" s="187" t="s">
        <v>248</v>
      </c>
      <c r="C72" s="182" t="s">
        <v>204</v>
      </c>
      <c r="D72" s="221">
        <f t="shared" si="46"/>
        <v>323</v>
      </c>
      <c r="E72" s="232">
        <v>193</v>
      </c>
      <c r="F72" s="223">
        <v>1</v>
      </c>
      <c r="G72" s="224">
        <v>14</v>
      </c>
      <c r="H72" s="231">
        <v>8</v>
      </c>
      <c r="I72" s="222">
        <v>115</v>
      </c>
      <c r="J72" s="111">
        <v>60</v>
      </c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211">
        <f t="shared" si="60"/>
        <v>60</v>
      </c>
      <c r="W72" s="111">
        <v>7</v>
      </c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215">
        <f t="shared" ref="AI72:AI103" si="69">SUM(W72:AH72)</f>
        <v>7</v>
      </c>
      <c r="AJ72" s="37">
        <f t="shared" ref="AJ72:AJ103" si="70">+E72+I72+V72</f>
        <v>368</v>
      </c>
      <c r="AK72" s="36">
        <f t="shared" ref="AK72:AK103" si="71">I72</f>
        <v>115</v>
      </c>
      <c r="AL72" s="35">
        <f t="shared" ref="AL72:AL103" si="72">F72+AI72</f>
        <v>8</v>
      </c>
      <c r="AM72" s="23">
        <v>22</v>
      </c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195">
        <f t="shared" si="61"/>
        <v>22</v>
      </c>
      <c r="AZ72" s="120">
        <v>0</v>
      </c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95">
        <f t="shared" si="62"/>
        <v>0</v>
      </c>
      <c r="BM72" s="120">
        <v>2</v>
      </c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1"/>
      <c r="BY72" s="191">
        <f t="shared" si="63"/>
        <v>2</v>
      </c>
      <c r="BZ72" s="120">
        <v>0</v>
      </c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204">
        <f t="shared" si="64"/>
        <v>0</v>
      </c>
      <c r="CM72" s="43">
        <f>AJ72-AY72-BY72</f>
        <v>344</v>
      </c>
      <c r="CN72" s="42">
        <f t="shared" ref="CN72:CN103" si="73">I72</f>
        <v>115</v>
      </c>
      <c r="CO72" s="41">
        <f t="shared" si="12"/>
        <v>8</v>
      </c>
      <c r="CP72" s="77"/>
      <c r="CQ72" s="253">
        <f t="shared" ref="CQ72:CQ103" si="74">AY72</f>
        <v>22</v>
      </c>
      <c r="CR72" s="74"/>
      <c r="CS72" s="142">
        <v>242</v>
      </c>
      <c r="CT72" s="91">
        <f t="shared" si="14"/>
        <v>9.0909090909090912E-2</v>
      </c>
      <c r="CU72" s="92">
        <f t="shared" si="15"/>
        <v>0</v>
      </c>
      <c r="CV72" s="92">
        <f t="shared" si="16"/>
        <v>0</v>
      </c>
      <c r="CW72" s="92">
        <f t="shared" si="17"/>
        <v>0</v>
      </c>
      <c r="CX72" s="92">
        <f t="shared" si="18"/>
        <v>0</v>
      </c>
      <c r="CY72" s="92">
        <f t="shared" si="19"/>
        <v>0</v>
      </c>
      <c r="CZ72" s="92">
        <f t="shared" si="20"/>
        <v>0</v>
      </c>
      <c r="DA72" s="92">
        <f t="shared" si="21"/>
        <v>0</v>
      </c>
      <c r="DB72" s="92">
        <f t="shared" si="22"/>
        <v>0</v>
      </c>
      <c r="DC72" s="92">
        <f t="shared" si="23"/>
        <v>0</v>
      </c>
      <c r="DD72" s="92">
        <f t="shared" si="24"/>
        <v>0</v>
      </c>
      <c r="DE72" s="93">
        <f t="shared" si="25"/>
        <v>0</v>
      </c>
      <c r="DF72" s="79">
        <f t="shared" ref="DF72:DF103" si="75">SUM(CT72:DE72)</f>
        <v>9.0909090909090912E-2</v>
      </c>
      <c r="DG72" s="87" t="str">
        <f t="shared" ref="DG72" si="76">IF(AND($DF$6&lt;=DF72,DF72&lt;$DF$8+9%),"BUENO",IF(DF72&gt;=$DF$8+9%,"MUY BUENO","BAJO"))</f>
        <v>BUENO</v>
      </c>
      <c r="DH72" s="70"/>
      <c r="DI72" s="150">
        <v>22</v>
      </c>
      <c r="DJ72" s="103">
        <f t="shared" si="27"/>
        <v>1</v>
      </c>
      <c r="DK72" s="92">
        <f t="shared" si="28"/>
        <v>0</v>
      </c>
      <c r="DL72" s="92">
        <f t="shared" si="29"/>
        <v>0</v>
      </c>
      <c r="DM72" s="92">
        <f t="shared" si="30"/>
        <v>0</v>
      </c>
      <c r="DN72" s="92">
        <f t="shared" si="31"/>
        <v>0</v>
      </c>
      <c r="DO72" s="92">
        <f t="shared" si="32"/>
        <v>0</v>
      </c>
      <c r="DP72" s="92">
        <f t="shared" si="33"/>
        <v>0</v>
      </c>
      <c r="DQ72" s="92">
        <f t="shared" si="34"/>
        <v>0</v>
      </c>
      <c r="DR72" s="92">
        <f t="shared" si="35"/>
        <v>0</v>
      </c>
      <c r="DS72" s="92">
        <f t="shared" si="36"/>
        <v>0</v>
      </c>
      <c r="DT72" s="92">
        <f t="shared" si="37"/>
        <v>0</v>
      </c>
      <c r="DU72" s="93">
        <f t="shared" si="38"/>
        <v>0</v>
      </c>
      <c r="DV72" s="79">
        <f t="shared" ref="DV72:DV82" si="77">SUM(DJ72:DU72)</f>
        <v>1</v>
      </c>
      <c r="DW72" s="175" t="str">
        <f t="shared" si="67"/>
        <v>MUY BUENO</v>
      </c>
      <c r="DX72" s="161"/>
      <c r="DY72" s="163">
        <f t="shared" si="41"/>
        <v>314.60000000000002</v>
      </c>
      <c r="DZ72" s="164">
        <f t="shared" si="42"/>
        <v>411.4</v>
      </c>
      <c r="EA72" s="257">
        <v>146</v>
      </c>
      <c r="EB72" s="258">
        <v>21</v>
      </c>
      <c r="EC72" s="257"/>
      <c r="ED72" s="258"/>
      <c r="EE72" s="257"/>
      <c r="EF72" s="258"/>
      <c r="EG72" s="257"/>
      <c r="EH72" s="258"/>
      <c r="EI72" s="257"/>
      <c r="EJ72" s="258"/>
      <c r="EK72" s="257"/>
      <c r="EL72" s="258"/>
      <c r="EM72" s="257"/>
      <c r="EN72" s="258"/>
      <c r="EO72" s="257"/>
      <c r="EP72" s="258"/>
      <c r="EQ72" s="257"/>
      <c r="ER72" s="258"/>
      <c r="ES72" s="257"/>
      <c r="ET72" s="258"/>
      <c r="EU72" s="257"/>
      <c r="EV72" s="258"/>
      <c r="EW72" s="257"/>
      <c r="EX72" s="267"/>
    </row>
    <row r="73" spans="1:154" ht="170.1" customHeight="1" thickTop="1" thickBot="1" x14ac:dyDescent="0.3">
      <c r="A73" s="153">
        <v>66</v>
      </c>
      <c r="B73" s="185" t="s">
        <v>50</v>
      </c>
      <c r="C73" s="182" t="s">
        <v>205</v>
      </c>
      <c r="D73" s="221">
        <f t="shared" si="46"/>
        <v>162</v>
      </c>
      <c r="E73" s="232">
        <v>42</v>
      </c>
      <c r="F73" s="223">
        <v>29</v>
      </c>
      <c r="G73" s="224">
        <v>21</v>
      </c>
      <c r="H73" s="231">
        <v>32</v>
      </c>
      <c r="I73" s="222">
        <v>70</v>
      </c>
      <c r="J73" s="111">
        <v>15</v>
      </c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211">
        <f t="shared" si="60"/>
        <v>15</v>
      </c>
      <c r="W73" s="111">
        <v>0</v>
      </c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215">
        <f t="shared" si="69"/>
        <v>0</v>
      </c>
      <c r="AJ73" s="37">
        <f t="shared" si="70"/>
        <v>127</v>
      </c>
      <c r="AK73" s="36">
        <f t="shared" si="71"/>
        <v>70</v>
      </c>
      <c r="AL73" s="35">
        <f t="shared" si="72"/>
        <v>29</v>
      </c>
      <c r="AM73" s="23">
        <v>12</v>
      </c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195">
        <f t="shared" si="61"/>
        <v>12</v>
      </c>
      <c r="AZ73" s="120">
        <v>0</v>
      </c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95">
        <f t="shared" si="62"/>
        <v>0</v>
      </c>
      <c r="BM73" s="120">
        <v>1</v>
      </c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1"/>
      <c r="BY73" s="191">
        <f t="shared" si="63"/>
        <v>1</v>
      </c>
      <c r="BZ73" s="122">
        <v>0</v>
      </c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204">
        <f t="shared" si="64"/>
        <v>0</v>
      </c>
      <c r="CM73" s="43">
        <f t="shared" ref="CM73:CM103" si="78">AJ73-AY73-BY73</f>
        <v>114</v>
      </c>
      <c r="CN73" s="42">
        <f t="shared" si="73"/>
        <v>70</v>
      </c>
      <c r="CO73" s="41">
        <f>AL73-BL73-CL73</f>
        <v>29</v>
      </c>
      <c r="CP73" s="77"/>
      <c r="CQ73" s="253">
        <f t="shared" si="74"/>
        <v>12</v>
      </c>
      <c r="CR73" s="74"/>
      <c r="CS73" s="142">
        <v>242</v>
      </c>
      <c r="CT73" s="91">
        <f t="shared" ref="CT73:CT103" si="79">AM73/CS73</f>
        <v>4.9586776859504134E-2</v>
      </c>
      <c r="CU73" s="92">
        <f t="shared" ref="CU73:CU103" si="80">AN73/CS73</f>
        <v>0</v>
      </c>
      <c r="CV73" s="92">
        <f t="shared" ref="CV73:CV103" si="81">AO73/CS73</f>
        <v>0</v>
      </c>
      <c r="CW73" s="92">
        <f t="shared" ref="CW73:CW103" si="82">AP73/CS73</f>
        <v>0</v>
      </c>
      <c r="CX73" s="92">
        <f t="shared" ref="CX73:CX103" si="83">AQ73/CS73</f>
        <v>0</v>
      </c>
      <c r="CY73" s="92">
        <f t="shared" ref="CY73:CY103" si="84">AR73/CS73</f>
        <v>0</v>
      </c>
      <c r="CZ73" s="92">
        <f t="shared" ref="CZ73:CZ103" si="85">AS73/CS73</f>
        <v>0</v>
      </c>
      <c r="DA73" s="92">
        <f t="shared" ref="DA73:DA103" si="86">AT73/CS73</f>
        <v>0</v>
      </c>
      <c r="DB73" s="92">
        <f t="shared" ref="DB73:DB103" si="87">AU73/CS73</f>
        <v>0</v>
      </c>
      <c r="DC73" s="92">
        <f t="shared" ref="DC73:DC103" si="88">AV73/CS73</f>
        <v>0</v>
      </c>
      <c r="DD73" s="92">
        <f t="shared" ref="DD73:DD103" si="89">AW73/CS73</f>
        <v>0</v>
      </c>
      <c r="DE73" s="93">
        <f t="shared" ref="DE73:DE103" si="90">AX73/CS73</f>
        <v>0</v>
      </c>
      <c r="DF73" s="79">
        <f t="shared" si="75"/>
        <v>4.9586776859504134E-2</v>
      </c>
      <c r="DG73" s="87" t="str">
        <f t="shared" ref="DG73:DG103" si="91">IF(AND($DF$6&lt;=DF73,DF73&lt;$DF$8+9%),"BUENO",IF(DF73&gt;=$DF$8+9%,"MUY BUENO","BAJO"))</f>
        <v>BAJO</v>
      </c>
      <c r="DH73" s="70"/>
      <c r="DI73" s="150">
        <v>22.021999999999998</v>
      </c>
      <c r="DJ73" s="103">
        <f t="shared" ref="DJ73:DJ103" si="92">AM73/DI73</f>
        <v>0.54490963581872676</v>
      </c>
      <c r="DK73" s="92">
        <f t="shared" ref="DK73:DK103" si="93">AN73/DI73</f>
        <v>0</v>
      </c>
      <c r="DL73" s="92">
        <f t="shared" ref="DL73:DL103" si="94">AO73/DI73</f>
        <v>0</v>
      </c>
      <c r="DM73" s="92">
        <f t="shared" ref="DM73:DM103" si="95">AP73/DI73</f>
        <v>0</v>
      </c>
      <c r="DN73" s="92">
        <f t="shared" ref="DN73:DN103" si="96">AQ73/DI73</f>
        <v>0</v>
      </c>
      <c r="DO73" s="92">
        <f t="shared" ref="DO73:DO103" si="97">AR73/DI73</f>
        <v>0</v>
      </c>
      <c r="DP73" s="92">
        <f t="shared" ref="DP73:DP103" si="98">AS73/DI73</f>
        <v>0</v>
      </c>
      <c r="DQ73" s="92">
        <f t="shared" ref="DQ73:DQ103" si="99">AT73/DI73</f>
        <v>0</v>
      </c>
      <c r="DR73" s="92">
        <f t="shared" ref="DR73:DR103" si="100">AU73/DI73</f>
        <v>0</v>
      </c>
      <c r="DS73" s="92">
        <f t="shared" ref="DS73:DS103" si="101">AV73/DI73</f>
        <v>0</v>
      </c>
      <c r="DT73" s="92">
        <f t="shared" ref="DT73:DT103" si="102">AW73/DI73</f>
        <v>0</v>
      </c>
      <c r="DU73" s="93">
        <f t="shared" ref="DU73:DU103" si="103">AX73/DI73</f>
        <v>0</v>
      </c>
      <c r="DV73" s="79">
        <f t="shared" si="77"/>
        <v>0.54490963581872676</v>
      </c>
      <c r="DW73" s="175" t="str">
        <f t="shared" si="67"/>
        <v>BAJO</v>
      </c>
      <c r="DX73" s="161"/>
      <c r="DY73" s="163">
        <f t="shared" ref="DY73:DY103" si="104">CS73*1.3</f>
        <v>314.60000000000002</v>
      </c>
      <c r="DZ73" s="164">
        <f t="shared" ref="DZ73:DZ103" si="105">CS73*1.7</f>
        <v>411.4</v>
      </c>
      <c r="EA73" s="257">
        <v>32</v>
      </c>
      <c r="EB73" s="258">
        <v>11</v>
      </c>
      <c r="EC73" s="257"/>
      <c r="ED73" s="258"/>
      <c r="EE73" s="257"/>
      <c r="EF73" s="258"/>
      <c r="EG73" s="257"/>
      <c r="EH73" s="258"/>
      <c r="EI73" s="257"/>
      <c r="EJ73" s="258"/>
      <c r="EK73" s="257"/>
      <c r="EL73" s="258"/>
      <c r="EM73" s="257"/>
      <c r="EN73" s="258"/>
      <c r="EO73" s="257"/>
      <c r="EP73" s="258"/>
      <c r="EQ73" s="257"/>
      <c r="ER73" s="258"/>
      <c r="ES73" s="257"/>
      <c r="ET73" s="258"/>
      <c r="EU73" s="257"/>
      <c r="EV73" s="258"/>
      <c r="EW73" s="257"/>
      <c r="EX73" s="267"/>
    </row>
    <row r="74" spans="1:154" ht="170.1" customHeight="1" thickTop="1" thickBot="1" x14ac:dyDescent="0.3">
      <c r="A74" s="153">
        <v>67</v>
      </c>
      <c r="B74" s="185" t="s">
        <v>120</v>
      </c>
      <c r="C74" s="182" t="s">
        <v>206</v>
      </c>
      <c r="D74" s="221">
        <f t="shared" si="46"/>
        <v>253</v>
      </c>
      <c r="E74" s="232">
        <v>26</v>
      </c>
      <c r="F74" s="230">
        <v>92</v>
      </c>
      <c r="G74" s="225">
        <v>16</v>
      </c>
      <c r="H74" s="225">
        <v>46</v>
      </c>
      <c r="I74" s="222">
        <v>119</v>
      </c>
      <c r="J74" s="112">
        <v>30</v>
      </c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211">
        <f t="shared" si="60"/>
        <v>30</v>
      </c>
      <c r="W74" s="111">
        <v>1</v>
      </c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215">
        <f t="shared" si="69"/>
        <v>1</v>
      </c>
      <c r="AJ74" s="37">
        <f t="shared" si="70"/>
        <v>175</v>
      </c>
      <c r="AK74" s="36">
        <f t="shared" si="71"/>
        <v>119</v>
      </c>
      <c r="AL74" s="35">
        <f t="shared" si="72"/>
        <v>93</v>
      </c>
      <c r="AM74" s="23">
        <v>18</v>
      </c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195">
        <f t="shared" si="61"/>
        <v>18</v>
      </c>
      <c r="AZ74" s="122">
        <v>0</v>
      </c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95">
        <f t="shared" si="62"/>
        <v>0</v>
      </c>
      <c r="BM74" s="122">
        <v>0</v>
      </c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3"/>
      <c r="BY74" s="191">
        <f t="shared" si="63"/>
        <v>0</v>
      </c>
      <c r="BZ74" s="122">
        <v>0</v>
      </c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204">
        <f t="shared" si="64"/>
        <v>0</v>
      </c>
      <c r="CM74" s="43">
        <f t="shared" si="78"/>
        <v>157</v>
      </c>
      <c r="CN74" s="42">
        <f t="shared" si="73"/>
        <v>119</v>
      </c>
      <c r="CO74" s="41">
        <f t="shared" ref="CO74:CO103" si="106">AL74-BL74-CL74</f>
        <v>93</v>
      </c>
      <c r="CP74" s="77"/>
      <c r="CQ74" s="253">
        <f t="shared" si="74"/>
        <v>18</v>
      </c>
      <c r="CR74" s="74"/>
      <c r="CS74" s="142">
        <v>242</v>
      </c>
      <c r="CT74" s="91">
        <f t="shared" si="79"/>
        <v>7.43801652892562E-2</v>
      </c>
      <c r="CU74" s="92">
        <f t="shared" si="80"/>
        <v>0</v>
      </c>
      <c r="CV74" s="92">
        <f t="shared" si="81"/>
        <v>0</v>
      </c>
      <c r="CW74" s="92">
        <f t="shared" si="82"/>
        <v>0</v>
      </c>
      <c r="CX74" s="92">
        <f t="shared" si="83"/>
        <v>0</v>
      </c>
      <c r="CY74" s="92">
        <f t="shared" si="84"/>
        <v>0</v>
      </c>
      <c r="CZ74" s="92">
        <f t="shared" si="85"/>
        <v>0</v>
      </c>
      <c r="DA74" s="92">
        <f t="shared" si="86"/>
        <v>0</v>
      </c>
      <c r="DB74" s="92">
        <f t="shared" si="87"/>
        <v>0</v>
      </c>
      <c r="DC74" s="92">
        <f t="shared" si="88"/>
        <v>0</v>
      </c>
      <c r="DD74" s="92">
        <f t="shared" si="89"/>
        <v>0</v>
      </c>
      <c r="DE74" s="93">
        <f t="shared" si="90"/>
        <v>0</v>
      </c>
      <c r="DF74" s="79">
        <f t="shared" si="75"/>
        <v>7.43801652892562E-2</v>
      </c>
      <c r="DG74" s="87" t="str">
        <f t="shared" si="91"/>
        <v>BAJO</v>
      </c>
      <c r="DH74" s="70"/>
      <c r="DI74" s="150">
        <v>22.021999999999998</v>
      </c>
      <c r="DJ74" s="103">
        <f t="shared" si="92"/>
        <v>0.81736445372809019</v>
      </c>
      <c r="DK74" s="92">
        <f t="shared" si="93"/>
        <v>0</v>
      </c>
      <c r="DL74" s="92">
        <f t="shared" si="94"/>
        <v>0</v>
      </c>
      <c r="DM74" s="92">
        <f t="shared" si="95"/>
        <v>0</v>
      </c>
      <c r="DN74" s="92">
        <f t="shared" si="96"/>
        <v>0</v>
      </c>
      <c r="DO74" s="92">
        <f t="shared" si="97"/>
        <v>0</v>
      </c>
      <c r="DP74" s="92">
        <f t="shared" si="98"/>
        <v>0</v>
      </c>
      <c r="DQ74" s="92">
        <f t="shared" si="99"/>
        <v>0</v>
      </c>
      <c r="DR74" s="92">
        <f t="shared" si="100"/>
        <v>0</v>
      </c>
      <c r="DS74" s="92">
        <f t="shared" si="101"/>
        <v>0</v>
      </c>
      <c r="DT74" s="92">
        <f t="shared" si="102"/>
        <v>0</v>
      </c>
      <c r="DU74" s="93">
        <f t="shared" si="103"/>
        <v>0</v>
      </c>
      <c r="DV74" s="79">
        <f t="shared" si="77"/>
        <v>0.81736445372809019</v>
      </c>
      <c r="DW74" s="175" t="str">
        <f t="shared" si="67"/>
        <v>BAJO</v>
      </c>
      <c r="DX74" s="161"/>
      <c r="DY74" s="163">
        <f t="shared" si="104"/>
        <v>314.60000000000002</v>
      </c>
      <c r="DZ74" s="164">
        <f t="shared" si="105"/>
        <v>411.4</v>
      </c>
      <c r="EA74" s="257">
        <v>34</v>
      </c>
      <c r="EB74" s="258">
        <v>17</v>
      </c>
      <c r="EC74" s="257"/>
      <c r="ED74" s="258"/>
      <c r="EE74" s="257"/>
      <c r="EF74" s="258"/>
      <c r="EG74" s="257"/>
      <c r="EH74" s="258"/>
      <c r="EI74" s="257"/>
      <c r="EJ74" s="258"/>
      <c r="EK74" s="257"/>
      <c r="EL74" s="258"/>
      <c r="EM74" s="257"/>
      <c r="EN74" s="258"/>
      <c r="EO74" s="257"/>
      <c r="EP74" s="258"/>
      <c r="EQ74" s="257"/>
      <c r="ER74" s="258"/>
      <c r="ES74" s="257"/>
      <c r="ET74" s="258"/>
      <c r="EU74" s="257"/>
      <c r="EV74" s="258"/>
      <c r="EW74" s="257"/>
      <c r="EX74" s="267"/>
    </row>
    <row r="75" spans="1:154" ht="170.1" customHeight="1" thickTop="1" thickBot="1" x14ac:dyDescent="0.3">
      <c r="A75" s="153">
        <v>68</v>
      </c>
      <c r="B75" s="185" t="s">
        <v>51</v>
      </c>
      <c r="C75" s="182" t="s">
        <v>207</v>
      </c>
      <c r="D75" s="221">
        <f t="shared" si="46"/>
        <v>553</v>
      </c>
      <c r="E75" s="232">
        <v>128</v>
      </c>
      <c r="F75" s="223">
        <v>215</v>
      </c>
      <c r="G75" s="224">
        <v>17</v>
      </c>
      <c r="H75" s="231">
        <v>38</v>
      </c>
      <c r="I75" s="222">
        <v>193</v>
      </c>
      <c r="J75" s="111">
        <v>14</v>
      </c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211">
        <f t="shared" si="60"/>
        <v>14</v>
      </c>
      <c r="W75" s="111">
        <v>21</v>
      </c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215">
        <f t="shared" si="69"/>
        <v>21</v>
      </c>
      <c r="AJ75" s="37">
        <f t="shared" si="70"/>
        <v>335</v>
      </c>
      <c r="AK75" s="36">
        <f t="shared" si="71"/>
        <v>193</v>
      </c>
      <c r="AL75" s="35">
        <f t="shared" si="72"/>
        <v>236</v>
      </c>
      <c r="AM75" s="23">
        <v>19</v>
      </c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195">
        <f t="shared" si="61"/>
        <v>19</v>
      </c>
      <c r="AZ75" s="120">
        <v>3</v>
      </c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95">
        <f t="shared" si="62"/>
        <v>3</v>
      </c>
      <c r="BM75" s="122">
        <v>5</v>
      </c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3"/>
      <c r="BY75" s="191">
        <f t="shared" si="63"/>
        <v>5</v>
      </c>
      <c r="BZ75" s="122">
        <v>5</v>
      </c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204">
        <f t="shared" si="64"/>
        <v>5</v>
      </c>
      <c r="CM75" s="43">
        <f>AJ75-AY75-BY75</f>
        <v>311</v>
      </c>
      <c r="CN75" s="42">
        <f t="shared" si="73"/>
        <v>193</v>
      </c>
      <c r="CO75" s="41">
        <f t="shared" si="106"/>
        <v>228</v>
      </c>
      <c r="CP75" s="77"/>
      <c r="CQ75" s="253">
        <f t="shared" si="74"/>
        <v>19</v>
      </c>
      <c r="CR75" s="74"/>
      <c r="CS75" s="142">
        <v>242</v>
      </c>
      <c r="CT75" s="91">
        <f t="shared" si="79"/>
        <v>7.8512396694214878E-2</v>
      </c>
      <c r="CU75" s="92">
        <f t="shared" si="80"/>
        <v>0</v>
      </c>
      <c r="CV75" s="92">
        <f t="shared" si="81"/>
        <v>0</v>
      </c>
      <c r="CW75" s="92">
        <f t="shared" si="82"/>
        <v>0</v>
      </c>
      <c r="CX75" s="92">
        <f t="shared" si="83"/>
        <v>0</v>
      </c>
      <c r="CY75" s="92">
        <f t="shared" si="84"/>
        <v>0</v>
      </c>
      <c r="CZ75" s="92">
        <f t="shared" si="85"/>
        <v>0</v>
      </c>
      <c r="DA75" s="92">
        <f t="shared" si="86"/>
        <v>0</v>
      </c>
      <c r="DB75" s="92">
        <f t="shared" si="87"/>
        <v>0</v>
      </c>
      <c r="DC75" s="92">
        <f t="shared" si="88"/>
        <v>0</v>
      </c>
      <c r="DD75" s="92">
        <f t="shared" si="89"/>
        <v>0</v>
      </c>
      <c r="DE75" s="93">
        <f t="shared" si="90"/>
        <v>0</v>
      </c>
      <c r="DF75" s="79">
        <f t="shared" si="75"/>
        <v>7.8512396694214878E-2</v>
      </c>
      <c r="DG75" s="87" t="str">
        <f t="shared" si="91"/>
        <v>BAJO</v>
      </c>
      <c r="DH75" s="70"/>
      <c r="DI75" s="150">
        <v>22.021999999999998</v>
      </c>
      <c r="DJ75" s="103">
        <f t="shared" si="92"/>
        <v>0.86277359004631737</v>
      </c>
      <c r="DK75" s="92">
        <f t="shared" si="93"/>
        <v>0</v>
      </c>
      <c r="DL75" s="92">
        <f t="shared" si="94"/>
        <v>0</v>
      </c>
      <c r="DM75" s="92">
        <f t="shared" si="95"/>
        <v>0</v>
      </c>
      <c r="DN75" s="92">
        <f t="shared" si="96"/>
        <v>0</v>
      </c>
      <c r="DO75" s="92">
        <f t="shared" si="97"/>
        <v>0</v>
      </c>
      <c r="DP75" s="92">
        <f t="shared" si="98"/>
        <v>0</v>
      </c>
      <c r="DQ75" s="92">
        <f t="shared" si="99"/>
        <v>0</v>
      </c>
      <c r="DR75" s="92">
        <f t="shared" si="100"/>
        <v>0</v>
      </c>
      <c r="DS75" s="92">
        <f t="shared" si="101"/>
        <v>0</v>
      </c>
      <c r="DT75" s="92">
        <f t="shared" si="102"/>
        <v>0</v>
      </c>
      <c r="DU75" s="93">
        <f t="shared" si="103"/>
        <v>0</v>
      </c>
      <c r="DV75" s="79">
        <f t="shared" si="77"/>
        <v>0.86277359004631737</v>
      </c>
      <c r="DW75" s="175" t="str">
        <f t="shared" si="67"/>
        <v>BAJO</v>
      </c>
      <c r="DX75" s="161"/>
      <c r="DY75" s="163">
        <f t="shared" si="104"/>
        <v>314.60000000000002</v>
      </c>
      <c r="DZ75" s="164">
        <f t="shared" si="105"/>
        <v>411.4</v>
      </c>
      <c r="EA75" s="257">
        <v>27</v>
      </c>
      <c r="EB75" s="258">
        <v>21</v>
      </c>
      <c r="EC75" s="257"/>
      <c r="ED75" s="258"/>
      <c r="EE75" s="257"/>
      <c r="EF75" s="258"/>
      <c r="EG75" s="257"/>
      <c r="EH75" s="258"/>
      <c r="EI75" s="257"/>
      <c r="EJ75" s="258"/>
      <c r="EK75" s="257"/>
      <c r="EL75" s="258"/>
      <c r="EM75" s="257"/>
      <c r="EN75" s="258"/>
      <c r="EO75" s="257"/>
      <c r="EP75" s="258"/>
      <c r="EQ75" s="257"/>
      <c r="ER75" s="258"/>
      <c r="ES75" s="257"/>
      <c r="ET75" s="258"/>
      <c r="EU75" s="257"/>
      <c r="EV75" s="258"/>
      <c r="EW75" s="257"/>
      <c r="EX75" s="267"/>
    </row>
    <row r="76" spans="1:154" ht="170.1" customHeight="1" thickTop="1" thickBot="1" x14ac:dyDescent="0.3">
      <c r="A76" s="153">
        <v>69</v>
      </c>
      <c r="B76" s="185" t="s">
        <v>98</v>
      </c>
      <c r="C76" s="182" t="s">
        <v>208</v>
      </c>
      <c r="D76" s="221">
        <f t="shared" si="46"/>
        <v>56</v>
      </c>
      <c r="E76" s="232">
        <v>37</v>
      </c>
      <c r="F76" s="223">
        <v>2</v>
      </c>
      <c r="G76" s="224">
        <v>2</v>
      </c>
      <c r="H76" s="231">
        <v>1</v>
      </c>
      <c r="I76" s="222">
        <v>15</v>
      </c>
      <c r="J76" s="111">
        <v>13</v>
      </c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11">
        <f t="shared" si="60"/>
        <v>13</v>
      </c>
      <c r="W76" s="111">
        <v>2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215">
        <f t="shared" si="69"/>
        <v>2</v>
      </c>
      <c r="AJ76" s="37">
        <f t="shared" si="70"/>
        <v>65</v>
      </c>
      <c r="AK76" s="36">
        <f t="shared" si="71"/>
        <v>15</v>
      </c>
      <c r="AL76" s="35">
        <f t="shared" si="72"/>
        <v>4</v>
      </c>
      <c r="AM76" s="23">
        <v>12</v>
      </c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195">
        <f t="shared" si="61"/>
        <v>12</v>
      </c>
      <c r="AZ76" s="120">
        <v>0</v>
      </c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95">
        <f>SUM(AZ76:BK76)</f>
        <v>0</v>
      </c>
      <c r="BM76" s="120">
        <v>1</v>
      </c>
      <c r="BN76" s="120"/>
      <c r="BO76" s="120"/>
      <c r="BP76" s="121"/>
      <c r="BQ76" s="121"/>
      <c r="BR76" s="121"/>
      <c r="BS76" s="121"/>
      <c r="BT76" s="121"/>
      <c r="BU76" s="121"/>
      <c r="BV76" s="121"/>
      <c r="BW76" s="121"/>
      <c r="BX76" s="121"/>
      <c r="BY76" s="191">
        <f t="shared" si="63"/>
        <v>1</v>
      </c>
      <c r="BZ76" s="122">
        <v>2</v>
      </c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204">
        <f t="shared" si="64"/>
        <v>2</v>
      </c>
      <c r="CM76" s="43">
        <f>AJ76-AY76-BY76</f>
        <v>52</v>
      </c>
      <c r="CN76" s="42">
        <f t="shared" si="73"/>
        <v>15</v>
      </c>
      <c r="CO76" s="41">
        <f>AL76-BL76-CL76</f>
        <v>2</v>
      </c>
      <c r="CP76" s="77"/>
      <c r="CQ76" s="253">
        <f t="shared" si="74"/>
        <v>12</v>
      </c>
      <c r="CR76" s="74"/>
      <c r="CS76" s="142">
        <v>242</v>
      </c>
      <c r="CT76" s="91">
        <f t="shared" si="79"/>
        <v>4.9586776859504134E-2</v>
      </c>
      <c r="CU76" s="92">
        <f t="shared" si="80"/>
        <v>0</v>
      </c>
      <c r="CV76" s="92">
        <f t="shared" si="81"/>
        <v>0</v>
      </c>
      <c r="CW76" s="92">
        <f t="shared" si="82"/>
        <v>0</v>
      </c>
      <c r="CX76" s="92">
        <f t="shared" si="83"/>
        <v>0</v>
      </c>
      <c r="CY76" s="92">
        <f t="shared" si="84"/>
        <v>0</v>
      </c>
      <c r="CZ76" s="92">
        <f t="shared" si="85"/>
        <v>0</v>
      </c>
      <c r="DA76" s="92">
        <f t="shared" si="86"/>
        <v>0</v>
      </c>
      <c r="DB76" s="92">
        <f t="shared" si="87"/>
        <v>0</v>
      </c>
      <c r="DC76" s="92">
        <f t="shared" si="88"/>
        <v>0</v>
      </c>
      <c r="DD76" s="92">
        <f t="shared" si="89"/>
        <v>0</v>
      </c>
      <c r="DE76" s="93">
        <f t="shared" si="90"/>
        <v>0</v>
      </c>
      <c r="DF76" s="79">
        <f t="shared" si="75"/>
        <v>4.9586776859504134E-2</v>
      </c>
      <c r="DG76" s="87" t="str">
        <f t="shared" si="91"/>
        <v>BAJO</v>
      </c>
      <c r="DH76" s="70"/>
      <c r="DI76" s="150">
        <v>22.021999999999998</v>
      </c>
      <c r="DJ76" s="103">
        <f t="shared" si="92"/>
        <v>0.54490963581872676</v>
      </c>
      <c r="DK76" s="92">
        <f t="shared" si="93"/>
        <v>0</v>
      </c>
      <c r="DL76" s="92">
        <f t="shared" si="94"/>
        <v>0</v>
      </c>
      <c r="DM76" s="92">
        <f t="shared" si="95"/>
        <v>0</v>
      </c>
      <c r="DN76" s="92">
        <f t="shared" si="96"/>
        <v>0</v>
      </c>
      <c r="DO76" s="92">
        <f t="shared" si="97"/>
        <v>0</v>
      </c>
      <c r="DP76" s="92">
        <f t="shared" si="98"/>
        <v>0</v>
      </c>
      <c r="DQ76" s="92">
        <f t="shared" si="99"/>
        <v>0</v>
      </c>
      <c r="DR76" s="92">
        <f t="shared" si="100"/>
        <v>0</v>
      </c>
      <c r="DS76" s="92">
        <f t="shared" si="101"/>
        <v>0</v>
      </c>
      <c r="DT76" s="92">
        <f t="shared" si="102"/>
        <v>0</v>
      </c>
      <c r="DU76" s="93">
        <f t="shared" si="103"/>
        <v>0</v>
      </c>
      <c r="DV76" s="79">
        <f t="shared" si="77"/>
        <v>0.54490963581872676</v>
      </c>
      <c r="DW76" s="175" t="str">
        <f t="shared" si="67"/>
        <v>BAJO</v>
      </c>
      <c r="DX76" s="161"/>
      <c r="DY76" s="163">
        <f t="shared" si="104"/>
        <v>314.60000000000002</v>
      </c>
      <c r="DZ76" s="164">
        <f t="shared" si="105"/>
        <v>411.4</v>
      </c>
      <c r="EA76" s="257">
        <v>39</v>
      </c>
      <c r="EB76" s="258">
        <v>13</v>
      </c>
      <c r="EC76" s="257"/>
      <c r="ED76" s="258"/>
      <c r="EE76" s="257"/>
      <c r="EF76" s="258"/>
      <c r="EG76" s="257"/>
      <c r="EH76" s="258"/>
      <c r="EI76" s="257"/>
      <c r="EJ76" s="258"/>
      <c r="EK76" s="257"/>
      <c r="EL76" s="258"/>
      <c r="EM76" s="257"/>
      <c r="EN76" s="258"/>
      <c r="EO76" s="257"/>
      <c r="EP76" s="258"/>
      <c r="EQ76" s="257"/>
      <c r="ER76" s="258"/>
      <c r="ES76" s="257"/>
      <c r="ET76" s="258"/>
      <c r="EU76" s="257"/>
      <c r="EV76" s="258"/>
      <c r="EW76" s="257"/>
      <c r="EX76" s="267"/>
    </row>
    <row r="77" spans="1:154" ht="170.1" customHeight="1" thickTop="1" thickBot="1" x14ac:dyDescent="0.3">
      <c r="A77" s="153">
        <v>70</v>
      </c>
      <c r="B77" s="185" t="s">
        <v>99</v>
      </c>
      <c r="C77" s="182" t="s">
        <v>209</v>
      </c>
      <c r="D77" s="221">
        <f t="shared" si="46"/>
        <v>65</v>
      </c>
      <c r="E77" s="232">
        <v>37</v>
      </c>
      <c r="F77" s="223">
        <v>6</v>
      </c>
      <c r="G77" s="224">
        <v>3</v>
      </c>
      <c r="H77" s="231">
        <v>1</v>
      </c>
      <c r="I77" s="222">
        <v>19</v>
      </c>
      <c r="J77" s="111">
        <v>15</v>
      </c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211">
        <f t="shared" si="60"/>
        <v>15</v>
      </c>
      <c r="W77" s="111">
        <v>1</v>
      </c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215">
        <f t="shared" si="69"/>
        <v>1</v>
      </c>
      <c r="AJ77" s="37">
        <f t="shared" si="70"/>
        <v>71</v>
      </c>
      <c r="AK77" s="36">
        <f t="shared" si="71"/>
        <v>19</v>
      </c>
      <c r="AL77" s="35">
        <f t="shared" si="72"/>
        <v>7</v>
      </c>
      <c r="AM77" s="23">
        <v>10</v>
      </c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195">
        <f t="shared" si="61"/>
        <v>10</v>
      </c>
      <c r="AZ77" s="120">
        <v>0</v>
      </c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95">
        <f t="shared" si="62"/>
        <v>0</v>
      </c>
      <c r="BM77" s="120">
        <v>0</v>
      </c>
      <c r="BN77" s="120"/>
      <c r="BO77" s="120"/>
      <c r="BP77" s="121"/>
      <c r="BQ77" s="121"/>
      <c r="BR77" s="121"/>
      <c r="BS77" s="121"/>
      <c r="BT77" s="121"/>
      <c r="BU77" s="121"/>
      <c r="BV77" s="121"/>
      <c r="BW77" s="121"/>
      <c r="BX77" s="121"/>
      <c r="BY77" s="191">
        <f t="shared" si="63"/>
        <v>0</v>
      </c>
      <c r="BZ77" s="122">
        <v>2</v>
      </c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204">
        <f t="shared" si="64"/>
        <v>2</v>
      </c>
      <c r="CM77" s="43">
        <f>AJ77-AY77-BY77</f>
        <v>61</v>
      </c>
      <c r="CN77" s="42">
        <f t="shared" si="73"/>
        <v>19</v>
      </c>
      <c r="CO77" s="41">
        <f>AL77-BL77-CL77</f>
        <v>5</v>
      </c>
      <c r="CP77" s="77"/>
      <c r="CQ77" s="253">
        <f t="shared" si="74"/>
        <v>10</v>
      </c>
      <c r="CR77" s="74"/>
      <c r="CS77" s="142">
        <v>242</v>
      </c>
      <c r="CT77" s="91">
        <f t="shared" si="79"/>
        <v>4.1322314049586778E-2</v>
      </c>
      <c r="CU77" s="92">
        <f t="shared" si="80"/>
        <v>0</v>
      </c>
      <c r="CV77" s="92">
        <f t="shared" si="81"/>
        <v>0</v>
      </c>
      <c r="CW77" s="92">
        <f t="shared" si="82"/>
        <v>0</v>
      </c>
      <c r="CX77" s="92">
        <f t="shared" si="83"/>
        <v>0</v>
      </c>
      <c r="CY77" s="92">
        <f t="shared" si="84"/>
        <v>0</v>
      </c>
      <c r="CZ77" s="92">
        <f t="shared" si="85"/>
        <v>0</v>
      </c>
      <c r="DA77" s="92">
        <f t="shared" si="86"/>
        <v>0</v>
      </c>
      <c r="DB77" s="92">
        <f t="shared" si="87"/>
        <v>0</v>
      </c>
      <c r="DC77" s="92">
        <f t="shared" si="88"/>
        <v>0</v>
      </c>
      <c r="DD77" s="92">
        <f t="shared" si="89"/>
        <v>0</v>
      </c>
      <c r="DE77" s="93">
        <f t="shared" si="90"/>
        <v>0</v>
      </c>
      <c r="DF77" s="79">
        <f t="shared" si="75"/>
        <v>4.1322314049586778E-2</v>
      </c>
      <c r="DG77" s="87" t="str">
        <f t="shared" si="91"/>
        <v>BAJO</v>
      </c>
      <c r="DH77" s="70"/>
      <c r="DI77" s="150">
        <v>22.021999999999998</v>
      </c>
      <c r="DJ77" s="103">
        <f t="shared" si="92"/>
        <v>0.45409136318227228</v>
      </c>
      <c r="DK77" s="92">
        <f t="shared" si="93"/>
        <v>0</v>
      </c>
      <c r="DL77" s="92">
        <f t="shared" si="94"/>
        <v>0</v>
      </c>
      <c r="DM77" s="92">
        <f t="shared" si="95"/>
        <v>0</v>
      </c>
      <c r="DN77" s="92">
        <f t="shared" si="96"/>
        <v>0</v>
      </c>
      <c r="DO77" s="92">
        <f t="shared" si="97"/>
        <v>0</v>
      </c>
      <c r="DP77" s="92">
        <f t="shared" si="98"/>
        <v>0</v>
      </c>
      <c r="DQ77" s="92">
        <f t="shared" si="99"/>
        <v>0</v>
      </c>
      <c r="DR77" s="92">
        <f t="shared" si="100"/>
        <v>0</v>
      </c>
      <c r="DS77" s="92">
        <f t="shared" si="101"/>
        <v>0</v>
      </c>
      <c r="DT77" s="92">
        <f t="shared" si="102"/>
        <v>0</v>
      </c>
      <c r="DU77" s="93">
        <f t="shared" si="103"/>
        <v>0</v>
      </c>
      <c r="DV77" s="79">
        <f t="shared" si="77"/>
        <v>0.45409136318227228</v>
      </c>
      <c r="DW77" s="175" t="str">
        <f t="shared" si="67"/>
        <v>BAJO</v>
      </c>
      <c r="DX77" s="161"/>
      <c r="DY77" s="163">
        <f t="shared" si="104"/>
        <v>314.60000000000002</v>
      </c>
      <c r="DZ77" s="164">
        <f t="shared" si="105"/>
        <v>411.4</v>
      </c>
      <c r="EA77" s="257">
        <v>21</v>
      </c>
      <c r="EB77" s="258">
        <v>10</v>
      </c>
      <c r="EC77" s="257"/>
      <c r="ED77" s="258"/>
      <c r="EE77" s="257"/>
      <c r="EF77" s="258"/>
      <c r="EG77" s="257"/>
      <c r="EH77" s="258"/>
      <c r="EI77" s="257"/>
      <c r="EJ77" s="258"/>
      <c r="EK77" s="257"/>
      <c r="EL77" s="258"/>
      <c r="EM77" s="257"/>
      <c r="EN77" s="258"/>
      <c r="EO77" s="257"/>
      <c r="EP77" s="258"/>
      <c r="EQ77" s="257"/>
      <c r="ER77" s="258"/>
      <c r="ES77" s="257"/>
      <c r="ET77" s="258"/>
      <c r="EU77" s="257"/>
      <c r="EV77" s="258"/>
      <c r="EW77" s="257"/>
      <c r="EX77" s="267"/>
    </row>
    <row r="78" spans="1:154" ht="170.1" customHeight="1" thickTop="1" thickBot="1" x14ac:dyDescent="0.3">
      <c r="A78" s="153">
        <v>71</v>
      </c>
      <c r="B78" s="185" t="s">
        <v>100</v>
      </c>
      <c r="C78" s="182" t="s">
        <v>210</v>
      </c>
      <c r="D78" s="221">
        <f t="shared" si="46"/>
        <v>59</v>
      </c>
      <c r="E78" s="232">
        <v>38</v>
      </c>
      <c r="F78" s="223">
        <v>2</v>
      </c>
      <c r="G78" s="224">
        <v>1</v>
      </c>
      <c r="H78" s="231">
        <v>1</v>
      </c>
      <c r="I78" s="222">
        <v>18</v>
      </c>
      <c r="J78" s="111">
        <v>13</v>
      </c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211">
        <f t="shared" si="60"/>
        <v>13</v>
      </c>
      <c r="W78" s="111">
        <v>0</v>
      </c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215">
        <f t="shared" si="69"/>
        <v>0</v>
      </c>
      <c r="AJ78" s="37">
        <f t="shared" si="70"/>
        <v>69</v>
      </c>
      <c r="AK78" s="36">
        <f t="shared" si="71"/>
        <v>18</v>
      </c>
      <c r="AL78" s="35">
        <f t="shared" si="72"/>
        <v>2</v>
      </c>
      <c r="AM78" s="23">
        <v>9</v>
      </c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195">
        <f t="shared" si="61"/>
        <v>9</v>
      </c>
      <c r="AZ78" s="120">
        <v>0</v>
      </c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95">
        <f t="shared" si="62"/>
        <v>0</v>
      </c>
      <c r="BM78" s="120">
        <v>0</v>
      </c>
      <c r="BN78" s="120"/>
      <c r="BO78" s="120"/>
      <c r="BP78" s="121"/>
      <c r="BQ78" s="121"/>
      <c r="BR78" s="121"/>
      <c r="BS78" s="121"/>
      <c r="BT78" s="121"/>
      <c r="BU78" s="121"/>
      <c r="BV78" s="121"/>
      <c r="BW78" s="121"/>
      <c r="BX78" s="121"/>
      <c r="BY78" s="191">
        <f t="shared" si="63"/>
        <v>0</v>
      </c>
      <c r="BZ78" s="122">
        <v>0</v>
      </c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204">
        <f t="shared" si="64"/>
        <v>0</v>
      </c>
      <c r="CM78" s="43">
        <f>AJ78-AY78-BY78</f>
        <v>60</v>
      </c>
      <c r="CN78" s="42">
        <f t="shared" si="73"/>
        <v>18</v>
      </c>
      <c r="CO78" s="41">
        <f>AL78-BL78-CL78</f>
        <v>2</v>
      </c>
      <c r="CP78" s="77"/>
      <c r="CQ78" s="253">
        <f t="shared" si="74"/>
        <v>9</v>
      </c>
      <c r="CR78" s="74"/>
      <c r="CS78" s="142">
        <v>242</v>
      </c>
      <c r="CT78" s="91">
        <f t="shared" si="79"/>
        <v>3.71900826446281E-2</v>
      </c>
      <c r="CU78" s="92">
        <f t="shared" si="80"/>
        <v>0</v>
      </c>
      <c r="CV78" s="92">
        <f t="shared" si="81"/>
        <v>0</v>
      </c>
      <c r="CW78" s="92">
        <f t="shared" si="82"/>
        <v>0</v>
      </c>
      <c r="CX78" s="92">
        <f t="shared" si="83"/>
        <v>0</v>
      </c>
      <c r="CY78" s="92">
        <f t="shared" si="84"/>
        <v>0</v>
      </c>
      <c r="CZ78" s="92">
        <f t="shared" si="85"/>
        <v>0</v>
      </c>
      <c r="DA78" s="92">
        <f t="shared" si="86"/>
        <v>0</v>
      </c>
      <c r="DB78" s="92">
        <f t="shared" si="87"/>
        <v>0</v>
      </c>
      <c r="DC78" s="92">
        <f t="shared" si="88"/>
        <v>0</v>
      </c>
      <c r="DD78" s="92">
        <f t="shared" si="89"/>
        <v>0</v>
      </c>
      <c r="DE78" s="93">
        <f t="shared" si="90"/>
        <v>0</v>
      </c>
      <c r="DF78" s="79">
        <f t="shared" si="75"/>
        <v>3.71900826446281E-2</v>
      </c>
      <c r="DG78" s="87" t="str">
        <f t="shared" si="91"/>
        <v>BAJO</v>
      </c>
      <c r="DH78" s="70"/>
      <c r="DI78" s="150">
        <v>22.021999999999998</v>
      </c>
      <c r="DJ78" s="103">
        <f t="shared" si="92"/>
        <v>0.4086822268640451</v>
      </c>
      <c r="DK78" s="92">
        <f t="shared" si="93"/>
        <v>0</v>
      </c>
      <c r="DL78" s="92">
        <f t="shared" si="94"/>
        <v>0</v>
      </c>
      <c r="DM78" s="92">
        <f t="shared" si="95"/>
        <v>0</v>
      </c>
      <c r="DN78" s="92">
        <f t="shared" si="96"/>
        <v>0</v>
      </c>
      <c r="DO78" s="92">
        <f t="shared" si="97"/>
        <v>0</v>
      </c>
      <c r="DP78" s="92">
        <f t="shared" si="98"/>
        <v>0</v>
      </c>
      <c r="DQ78" s="92">
        <f t="shared" si="99"/>
        <v>0</v>
      </c>
      <c r="DR78" s="92">
        <f t="shared" si="100"/>
        <v>0</v>
      </c>
      <c r="DS78" s="92">
        <f t="shared" si="101"/>
        <v>0</v>
      </c>
      <c r="DT78" s="92">
        <f t="shared" si="102"/>
        <v>0</v>
      </c>
      <c r="DU78" s="93">
        <f t="shared" si="103"/>
        <v>0</v>
      </c>
      <c r="DV78" s="79">
        <f t="shared" si="77"/>
        <v>0.4086822268640451</v>
      </c>
      <c r="DW78" s="175" t="str">
        <f t="shared" si="67"/>
        <v>BAJO</v>
      </c>
      <c r="DX78" s="161"/>
      <c r="DY78" s="163">
        <f t="shared" si="104"/>
        <v>314.60000000000002</v>
      </c>
      <c r="DZ78" s="164">
        <f t="shared" si="105"/>
        <v>411.4</v>
      </c>
      <c r="EA78" s="257">
        <v>25</v>
      </c>
      <c r="EB78" s="258">
        <v>9</v>
      </c>
      <c r="EC78" s="257"/>
      <c r="ED78" s="258"/>
      <c r="EE78" s="257"/>
      <c r="EF78" s="258"/>
      <c r="EG78" s="257"/>
      <c r="EH78" s="258"/>
      <c r="EI78" s="257"/>
      <c r="EJ78" s="258"/>
      <c r="EK78" s="257"/>
      <c r="EL78" s="258"/>
      <c r="EM78" s="257"/>
      <c r="EN78" s="258"/>
      <c r="EO78" s="257"/>
      <c r="EP78" s="258"/>
      <c r="EQ78" s="257"/>
      <c r="ER78" s="258"/>
      <c r="ES78" s="257"/>
      <c r="ET78" s="258"/>
      <c r="EU78" s="257"/>
      <c r="EV78" s="258"/>
      <c r="EW78" s="257"/>
      <c r="EX78" s="267"/>
    </row>
    <row r="79" spans="1:154" s="8" customFormat="1" ht="170.1" customHeight="1" thickTop="1" thickBot="1" x14ac:dyDescent="0.3">
      <c r="A79" s="153">
        <v>72</v>
      </c>
      <c r="B79" s="185" t="s">
        <v>117</v>
      </c>
      <c r="C79" s="182" t="s">
        <v>211</v>
      </c>
      <c r="D79" s="221">
        <f t="shared" si="46"/>
        <v>143</v>
      </c>
      <c r="E79" s="232">
        <v>28</v>
      </c>
      <c r="F79" s="227">
        <v>69</v>
      </c>
      <c r="G79" s="228">
        <v>17</v>
      </c>
      <c r="H79" s="245">
        <v>3</v>
      </c>
      <c r="I79" s="222">
        <v>29</v>
      </c>
      <c r="J79" s="111">
        <v>6</v>
      </c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211">
        <f t="shared" si="60"/>
        <v>6</v>
      </c>
      <c r="W79" s="111">
        <v>0</v>
      </c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215">
        <f t="shared" si="69"/>
        <v>0</v>
      </c>
      <c r="AJ79" s="37">
        <f t="shared" si="70"/>
        <v>63</v>
      </c>
      <c r="AK79" s="36">
        <f t="shared" si="71"/>
        <v>29</v>
      </c>
      <c r="AL79" s="35">
        <f t="shared" si="72"/>
        <v>69</v>
      </c>
      <c r="AM79" s="23">
        <v>4</v>
      </c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195">
        <f t="shared" si="61"/>
        <v>4</v>
      </c>
      <c r="AZ79" s="121">
        <v>0</v>
      </c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95">
        <f t="shared" si="62"/>
        <v>0</v>
      </c>
      <c r="BM79" s="121">
        <v>0</v>
      </c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91">
        <f t="shared" si="63"/>
        <v>0</v>
      </c>
      <c r="BZ79" s="121">
        <v>1</v>
      </c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204">
        <f t="shared" si="64"/>
        <v>1</v>
      </c>
      <c r="CM79" s="43">
        <f t="shared" si="78"/>
        <v>59</v>
      </c>
      <c r="CN79" s="42">
        <f t="shared" si="73"/>
        <v>29</v>
      </c>
      <c r="CO79" s="41">
        <f t="shared" si="106"/>
        <v>68</v>
      </c>
      <c r="CP79" s="77"/>
      <c r="CQ79" s="253">
        <f t="shared" si="74"/>
        <v>4</v>
      </c>
      <c r="CR79" s="74"/>
      <c r="CS79" s="142">
        <v>242</v>
      </c>
      <c r="CT79" s="91">
        <f t="shared" si="79"/>
        <v>1.6528925619834711E-2</v>
      </c>
      <c r="CU79" s="92">
        <f t="shared" si="80"/>
        <v>0</v>
      </c>
      <c r="CV79" s="92">
        <f t="shared" si="81"/>
        <v>0</v>
      </c>
      <c r="CW79" s="92">
        <f t="shared" si="82"/>
        <v>0</v>
      </c>
      <c r="CX79" s="92">
        <f t="shared" si="83"/>
        <v>0</v>
      </c>
      <c r="CY79" s="92">
        <f t="shared" si="84"/>
        <v>0</v>
      </c>
      <c r="CZ79" s="92">
        <f t="shared" si="85"/>
        <v>0</v>
      </c>
      <c r="DA79" s="92">
        <f t="shared" si="86"/>
        <v>0</v>
      </c>
      <c r="DB79" s="92">
        <f t="shared" si="87"/>
        <v>0</v>
      </c>
      <c r="DC79" s="92">
        <f t="shared" si="88"/>
        <v>0</v>
      </c>
      <c r="DD79" s="92">
        <f t="shared" si="89"/>
        <v>0</v>
      </c>
      <c r="DE79" s="93">
        <f t="shared" si="90"/>
        <v>0</v>
      </c>
      <c r="DF79" s="79">
        <f t="shared" si="75"/>
        <v>1.6528925619834711E-2</v>
      </c>
      <c r="DG79" s="87" t="str">
        <f t="shared" si="91"/>
        <v>BAJO</v>
      </c>
      <c r="DH79" s="70"/>
      <c r="DI79" s="150">
        <v>22.021999999999998</v>
      </c>
      <c r="DJ79" s="103">
        <f t="shared" si="92"/>
        <v>0.18163654527290893</v>
      </c>
      <c r="DK79" s="92">
        <f t="shared" si="93"/>
        <v>0</v>
      </c>
      <c r="DL79" s="92">
        <f t="shared" si="94"/>
        <v>0</v>
      </c>
      <c r="DM79" s="92">
        <f t="shared" si="95"/>
        <v>0</v>
      </c>
      <c r="DN79" s="92">
        <f t="shared" si="96"/>
        <v>0</v>
      </c>
      <c r="DO79" s="92">
        <f t="shared" si="97"/>
        <v>0</v>
      </c>
      <c r="DP79" s="92">
        <f t="shared" si="98"/>
        <v>0</v>
      </c>
      <c r="DQ79" s="92">
        <f t="shared" si="99"/>
        <v>0</v>
      </c>
      <c r="DR79" s="92">
        <f t="shared" si="100"/>
        <v>0</v>
      </c>
      <c r="DS79" s="92">
        <f t="shared" si="101"/>
        <v>0</v>
      </c>
      <c r="DT79" s="92">
        <f t="shared" si="102"/>
        <v>0</v>
      </c>
      <c r="DU79" s="93">
        <f t="shared" si="103"/>
        <v>0</v>
      </c>
      <c r="DV79" s="79">
        <f t="shared" si="77"/>
        <v>0.18163654527290893</v>
      </c>
      <c r="DW79" s="175" t="str">
        <f t="shared" si="67"/>
        <v>BAJO</v>
      </c>
      <c r="DX79" s="161"/>
      <c r="DY79" s="163">
        <f t="shared" si="104"/>
        <v>314.60000000000002</v>
      </c>
      <c r="DZ79" s="164">
        <f t="shared" si="105"/>
        <v>411.4</v>
      </c>
      <c r="EA79" s="257">
        <v>8</v>
      </c>
      <c r="EB79" s="258">
        <v>4</v>
      </c>
      <c r="EC79" s="257"/>
      <c r="ED79" s="258"/>
      <c r="EE79" s="257"/>
      <c r="EF79" s="258"/>
      <c r="EG79" s="257"/>
      <c r="EH79" s="258"/>
      <c r="EI79" s="257"/>
      <c r="EJ79" s="258"/>
      <c r="EK79" s="257"/>
      <c r="EL79" s="258"/>
      <c r="EM79" s="257"/>
      <c r="EN79" s="258"/>
      <c r="EO79" s="257"/>
      <c r="EP79" s="258"/>
      <c r="EQ79" s="257"/>
      <c r="ER79" s="258"/>
      <c r="ES79" s="257"/>
      <c r="ET79" s="258"/>
      <c r="EU79" s="257"/>
      <c r="EV79" s="258"/>
      <c r="EW79" s="257"/>
      <c r="EX79" s="267"/>
    </row>
    <row r="80" spans="1:154" ht="170.1" customHeight="1" thickTop="1" thickBot="1" x14ac:dyDescent="0.3">
      <c r="A80" s="153">
        <v>73</v>
      </c>
      <c r="B80" s="185" t="s">
        <v>236</v>
      </c>
      <c r="C80" s="182" t="s">
        <v>212</v>
      </c>
      <c r="D80" s="221">
        <f t="shared" si="46"/>
        <v>235</v>
      </c>
      <c r="E80" s="232">
        <v>51</v>
      </c>
      <c r="F80" s="223">
        <v>80</v>
      </c>
      <c r="G80" s="224">
        <v>21</v>
      </c>
      <c r="H80" s="231">
        <v>186</v>
      </c>
      <c r="I80" s="222">
        <v>83</v>
      </c>
      <c r="J80" s="111">
        <v>14</v>
      </c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211">
        <f t="shared" si="60"/>
        <v>14</v>
      </c>
      <c r="W80" s="111">
        <v>0</v>
      </c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215">
        <f t="shared" si="69"/>
        <v>0</v>
      </c>
      <c r="AJ80" s="37">
        <f t="shared" si="70"/>
        <v>148</v>
      </c>
      <c r="AK80" s="36">
        <f t="shared" si="71"/>
        <v>83</v>
      </c>
      <c r="AL80" s="35">
        <f t="shared" si="72"/>
        <v>80</v>
      </c>
      <c r="AM80" s="23">
        <v>15</v>
      </c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195">
        <f t="shared" si="61"/>
        <v>15</v>
      </c>
      <c r="AZ80" s="120">
        <v>0</v>
      </c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95">
        <f t="shared" si="62"/>
        <v>0</v>
      </c>
      <c r="BM80" s="120">
        <v>0</v>
      </c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1"/>
      <c r="BY80" s="191">
        <f t="shared" si="63"/>
        <v>0</v>
      </c>
      <c r="BZ80" s="120">
        <v>1</v>
      </c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204">
        <f t="shared" si="64"/>
        <v>1</v>
      </c>
      <c r="CM80" s="43">
        <f t="shared" si="78"/>
        <v>133</v>
      </c>
      <c r="CN80" s="42">
        <f t="shared" si="73"/>
        <v>83</v>
      </c>
      <c r="CO80" s="41">
        <f t="shared" si="106"/>
        <v>79</v>
      </c>
      <c r="CP80" s="77"/>
      <c r="CQ80" s="253">
        <f t="shared" si="74"/>
        <v>15</v>
      </c>
      <c r="CR80" s="74"/>
      <c r="CS80" s="142">
        <v>242</v>
      </c>
      <c r="CT80" s="91">
        <f t="shared" si="79"/>
        <v>6.1983471074380167E-2</v>
      </c>
      <c r="CU80" s="92">
        <f t="shared" si="80"/>
        <v>0</v>
      </c>
      <c r="CV80" s="92">
        <f t="shared" si="81"/>
        <v>0</v>
      </c>
      <c r="CW80" s="92">
        <f t="shared" si="82"/>
        <v>0</v>
      </c>
      <c r="CX80" s="92">
        <f t="shared" si="83"/>
        <v>0</v>
      </c>
      <c r="CY80" s="92">
        <f t="shared" si="84"/>
        <v>0</v>
      </c>
      <c r="CZ80" s="92">
        <f t="shared" si="85"/>
        <v>0</v>
      </c>
      <c r="DA80" s="92">
        <f t="shared" si="86"/>
        <v>0</v>
      </c>
      <c r="DB80" s="92">
        <f t="shared" si="87"/>
        <v>0</v>
      </c>
      <c r="DC80" s="92">
        <f t="shared" si="88"/>
        <v>0</v>
      </c>
      <c r="DD80" s="92">
        <f t="shared" si="89"/>
        <v>0</v>
      </c>
      <c r="DE80" s="93">
        <f t="shared" si="90"/>
        <v>0</v>
      </c>
      <c r="DF80" s="79">
        <f t="shared" si="75"/>
        <v>6.1983471074380167E-2</v>
      </c>
      <c r="DG80" s="87" t="str">
        <f t="shared" si="91"/>
        <v>BAJO</v>
      </c>
      <c r="DH80" s="70"/>
      <c r="DI80" s="150">
        <v>22.021999999999998</v>
      </c>
      <c r="DJ80" s="103">
        <f t="shared" si="92"/>
        <v>0.68113704477340842</v>
      </c>
      <c r="DK80" s="92">
        <f t="shared" si="93"/>
        <v>0</v>
      </c>
      <c r="DL80" s="92">
        <f t="shared" si="94"/>
        <v>0</v>
      </c>
      <c r="DM80" s="92">
        <f t="shared" si="95"/>
        <v>0</v>
      </c>
      <c r="DN80" s="92">
        <f t="shared" si="96"/>
        <v>0</v>
      </c>
      <c r="DO80" s="92">
        <f t="shared" si="97"/>
        <v>0</v>
      </c>
      <c r="DP80" s="92">
        <f t="shared" si="98"/>
        <v>0</v>
      </c>
      <c r="DQ80" s="92">
        <f t="shared" si="99"/>
        <v>0</v>
      </c>
      <c r="DR80" s="92">
        <f t="shared" si="100"/>
        <v>0</v>
      </c>
      <c r="DS80" s="92">
        <f t="shared" si="101"/>
        <v>0</v>
      </c>
      <c r="DT80" s="92">
        <f t="shared" si="102"/>
        <v>0</v>
      </c>
      <c r="DU80" s="93">
        <f t="shared" si="103"/>
        <v>0</v>
      </c>
      <c r="DV80" s="79">
        <f t="shared" si="77"/>
        <v>0.68113704477340842</v>
      </c>
      <c r="DW80" s="175" t="str">
        <f t="shared" si="67"/>
        <v>BAJO</v>
      </c>
      <c r="DX80" s="161"/>
      <c r="DY80" s="163">
        <f t="shared" si="104"/>
        <v>314.60000000000002</v>
      </c>
      <c r="DZ80" s="164">
        <f t="shared" si="105"/>
        <v>411.4</v>
      </c>
      <c r="EA80" s="257">
        <v>25</v>
      </c>
      <c r="EB80" s="258">
        <v>15</v>
      </c>
      <c r="EC80" s="257"/>
      <c r="ED80" s="258"/>
      <c r="EE80" s="257"/>
      <c r="EF80" s="258"/>
      <c r="EG80" s="257"/>
      <c r="EH80" s="258"/>
      <c r="EI80" s="257"/>
      <c r="EJ80" s="258"/>
      <c r="EK80" s="257"/>
      <c r="EL80" s="258"/>
      <c r="EM80" s="257"/>
      <c r="EN80" s="258"/>
      <c r="EO80" s="257"/>
      <c r="EP80" s="258"/>
      <c r="EQ80" s="257"/>
      <c r="ER80" s="258"/>
      <c r="ES80" s="257"/>
      <c r="ET80" s="258"/>
      <c r="EU80" s="257"/>
      <c r="EV80" s="258"/>
      <c r="EW80" s="257"/>
      <c r="EX80" s="267"/>
    </row>
    <row r="81" spans="1:154" ht="170.1" customHeight="1" thickTop="1" thickBot="1" x14ac:dyDescent="0.3">
      <c r="A81" s="153">
        <v>74</v>
      </c>
      <c r="B81" s="185" t="s">
        <v>52</v>
      </c>
      <c r="C81" s="182" t="s">
        <v>213</v>
      </c>
      <c r="D81" s="221">
        <f t="shared" si="46"/>
        <v>631</v>
      </c>
      <c r="E81" s="232">
        <v>488</v>
      </c>
      <c r="F81" s="223">
        <v>0</v>
      </c>
      <c r="G81" s="224">
        <v>51</v>
      </c>
      <c r="H81" s="231">
        <v>34</v>
      </c>
      <c r="I81" s="222">
        <v>92</v>
      </c>
      <c r="J81" s="111">
        <v>12</v>
      </c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211">
        <f t="shared" si="60"/>
        <v>12</v>
      </c>
      <c r="W81" s="111">
        <v>6</v>
      </c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215">
        <f t="shared" si="69"/>
        <v>6</v>
      </c>
      <c r="AJ81" s="37">
        <f t="shared" si="70"/>
        <v>592</v>
      </c>
      <c r="AK81" s="36">
        <f t="shared" si="71"/>
        <v>92</v>
      </c>
      <c r="AL81" s="35">
        <f t="shared" si="72"/>
        <v>6</v>
      </c>
      <c r="AM81" s="23">
        <v>28</v>
      </c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195">
        <f t="shared" si="61"/>
        <v>28</v>
      </c>
      <c r="AZ81" s="120">
        <v>0</v>
      </c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95">
        <f t="shared" si="62"/>
        <v>0</v>
      </c>
      <c r="BM81" s="120">
        <v>2</v>
      </c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1"/>
      <c r="BY81" s="191">
        <f t="shared" si="63"/>
        <v>2</v>
      </c>
      <c r="BZ81" s="121">
        <v>2</v>
      </c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204">
        <f t="shared" si="64"/>
        <v>2</v>
      </c>
      <c r="CM81" s="43">
        <f t="shared" si="78"/>
        <v>562</v>
      </c>
      <c r="CN81" s="42">
        <f t="shared" si="73"/>
        <v>92</v>
      </c>
      <c r="CO81" s="41">
        <f t="shared" si="106"/>
        <v>4</v>
      </c>
      <c r="CP81" s="77"/>
      <c r="CQ81" s="253">
        <f t="shared" si="74"/>
        <v>28</v>
      </c>
      <c r="CR81" s="74"/>
      <c r="CS81" s="142">
        <v>242</v>
      </c>
      <c r="CT81" s="91">
        <f t="shared" si="79"/>
        <v>0.11570247933884298</v>
      </c>
      <c r="CU81" s="92">
        <f t="shared" si="80"/>
        <v>0</v>
      </c>
      <c r="CV81" s="92">
        <f t="shared" si="81"/>
        <v>0</v>
      </c>
      <c r="CW81" s="92">
        <f t="shared" si="82"/>
        <v>0</v>
      </c>
      <c r="CX81" s="92">
        <f t="shared" si="83"/>
        <v>0</v>
      </c>
      <c r="CY81" s="92">
        <f t="shared" si="84"/>
        <v>0</v>
      </c>
      <c r="CZ81" s="92">
        <f t="shared" si="85"/>
        <v>0</v>
      </c>
      <c r="DA81" s="92">
        <f t="shared" si="86"/>
        <v>0</v>
      </c>
      <c r="DB81" s="92">
        <f t="shared" si="87"/>
        <v>0</v>
      </c>
      <c r="DC81" s="92">
        <f t="shared" si="88"/>
        <v>0</v>
      </c>
      <c r="DD81" s="92">
        <f t="shared" si="89"/>
        <v>0</v>
      </c>
      <c r="DE81" s="93">
        <f t="shared" si="90"/>
        <v>0</v>
      </c>
      <c r="DF81" s="79">
        <f t="shared" si="75"/>
        <v>0.11570247933884298</v>
      </c>
      <c r="DG81" s="87" t="str">
        <f t="shared" si="91"/>
        <v>BUENO</v>
      </c>
      <c r="DH81" s="70"/>
      <c r="DI81" s="150">
        <v>22.021999999999998</v>
      </c>
      <c r="DJ81" s="103">
        <f t="shared" si="92"/>
        <v>1.2714558169103625</v>
      </c>
      <c r="DK81" s="92">
        <f t="shared" si="93"/>
        <v>0</v>
      </c>
      <c r="DL81" s="92">
        <f t="shared" si="94"/>
        <v>0</v>
      </c>
      <c r="DM81" s="92">
        <f t="shared" si="95"/>
        <v>0</v>
      </c>
      <c r="DN81" s="92">
        <f t="shared" si="96"/>
        <v>0</v>
      </c>
      <c r="DO81" s="92">
        <f t="shared" si="97"/>
        <v>0</v>
      </c>
      <c r="DP81" s="92">
        <f t="shared" si="98"/>
        <v>0</v>
      </c>
      <c r="DQ81" s="92">
        <f t="shared" si="99"/>
        <v>0</v>
      </c>
      <c r="DR81" s="92">
        <f t="shared" si="100"/>
        <v>0</v>
      </c>
      <c r="DS81" s="92">
        <f t="shared" si="101"/>
        <v>0</v>
      </c>
      <c r="DT81" s="92">
        <f t="shared" si="102"/>
        <v>0</v>
      </c>
      <c r="DU81" s="93">
        <f t="shared" si="103"/>
        <v>0</v>
      </c>
      <c r="DV81" s="79">
        <f t="shared" si="77"/>
        <v>1.2714558169103625</v>
      </c>
      <c r="DW81" s="175" t="str">
        <f t="shared" si="67"/>
        <v>MUY BUENO</v>
      </c>
      <c r="DX81" s="161"/>
      <c r="DY81" s="163">
        <f t="shared" si="104"/>
        <v>314.60000000000002</v>
      </c>
      <c r="DZ81" s="164">
        <f t="shared" si="105"/>
        <v>411.4</v>
      </c>
      <c r="EA81" s="257">
        <v>89</v>
      </c>
      <c r="EB81" s="258">
        <v>27</v>
      </c>
      <c r="EC81" s="257"/>
      <c r="ED81" s="258"/>
      <c r="EE81" s="257"/>
      <c r="EF81" s="258"/>
      <c r="EG81" s="257"/>
      <c r="EH81" s="258"/>
      <c r="EI81" s="257"/>
      <c r="EJ81" s="258"/>
      <c r="EK81" s="257"/>
      <c r="EL81" s="258"/>
      <c r="EM81" s="257"/>
      <c r="EN81" s="258"/>
      <c r="EO81" s="257"/>
      <c r="EP81" s="258"/>
      <c r="EQ81" s="257"/>
      <c r="ER81" s="258"/>
      <c r="ES81" s="257"/>
      <c r="ET81" s="258"/>
      <c r="EU81" s="257"/>
      <c r="EV81" s="258"/>
      <c r="EW81" s="257"/>
      <c r="EX81" s="267"/>
    </row>
    <row r="82" spans="1:154" ht="170.1" customHeight="1" thickTop="1" thickBot="1" x14ac:dyDescent="0.3">
      <c r="A82" s="153">
        <v>75</v>
      </c>
      <c r="B82" s="185" t="s">
        <v>53</v>
      </c>
      <c r="C82" s="182" t="s">
        <v>214</v>
      </c>
      <c r="D82" s="221">
        <f t="shared" si="46"/>
        <v>407</v>
      </c>
      <c r="E82" s="232">
        <v>45</v>
      </c>
      <c r="F82" s="223">
        <v>173</v>
      </c>
      <c r="G82" s="224">
        <v>46</v>
      </c>
      <c r="H82" s="231">
        <v>57</v>
      </c>
      <c r="I82" s="222">
        <v>143</v>
      </c>
      <c r="J82" s="111">
        <v>31</v>
      </c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211">
        <f t="shared" si="60"/>
        <v>31</v>
      </c>
      <c r="W82" s="111">
        <v>9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215">
        <f t="shared" si="69"/>
        <v>9</v>
      </c>
      <c r="AJ82" s="37">
        <f t="shared" si="70"/>
        <v>219</v>
      </c>
      <c r="AK82" s="36">
        <f t="shared" si="71"/>
        <v>143</v>
      </c>
      <c r="AL82" s="35">
        <f t="shared" si="72"/>
        <v>182</v>
      </c>
      <c r="AM82" s="23">
        <v>20</v>
      </c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195">
        <f t="shared" si="61"/>
        <v>20</v>
      </c>
      <c r="AZ82" s="120">
        <v>0</v>
      </c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95">
        <f t="shared" si="62"/>
        <v>0</v>
      </c>
      <c r="BM82" s="120">
        <v>1</v>
      </c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1"/>
      <c r="BY82" s="191">
        <f t="shared" ref="BY82:BY103" si="107">SUM(BM82:BX82)</f>
        <v>1</v>
      </c>
      <c r="BZ82" s="120">
        <v>3</v>
      </c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204">
        <f t="shared" si="64"/>
        <v>3</v>
      </c>
      <c r="CM82" s="43">
        <f t="shared" si="78"/>
        <v>198</v>
      </c>
      <c r="CN82" s="42">
        <f t="shared" si="73"/>
        <v>143</v>
      </c>
      <c r="CO82" s="41">
        <f t="shared" si="106"/>
        <v>179</v>
      </c>
      <c r="CP82" s="77"/>
      <c r="CQ82" s="253">
        <f t="shared" si="74"/>
        <v>20</v>
      </c>
      <c r="CR82" s="74"/>
      <c r="CS82" s="142">
        <v>242</v>
      </c>
      <c r="CT82" s="91">
        <f t="shared" si="79"/>
        <v>8.2644628099173556E-2</v>
      </c>
      <c r="CU82" s="92">
        <f t="shared" si="80"/>
        <v>0</v>
      </c>
      <c r="CV82" s="92">
        <f t="shared" si="81"/>
        <v>0</v>
      </c>
      <c r="CW82" s="92">
        <f t="shared" si="82"/>
        <v>0</v>
      </c>
      <c r="CX82" s="92">
        <f t="shared" si="83"/>
        <v>0</v>
      </c>
      <c r="CY82" s="92">
        <f t="shared" si="84"/>
        <v>0</v>
      </c>
      <c r="CZ82" s="92">
        <f t="shared" si="85"/>
        <v>0</v>
      </c>
      <c r="DA82" s="92">
        <f t="shared" si="86"/>
        <v>0</v>
      </c>
      <c r="DB82" s="92">
        <f t="shared" si="87"/>
        <v>0</v>
      </c>
      <c r="DC82" s="92">
        <f t="shared" si="88"/>
        <v>0</v>
      </c>
      <c r="DD82" s="92">
        <f t="shared" si="89"/>
        <v>0</v>
      </c>
      <c r="DE82" s="93">
        <f t="shared" si="90"/>
        <v>0</v>
      </c>
      <c r="DF82" s="79">
        <f t="shared" si="75"/>
        <v>8.2644628099173556E-2</v>
      </c>
      <c r="DG82" s="87" t="str">
        <f t="shared" si="91"/>
        <v>BAJO</v>
      </c>
      <c r="DH82" s="70"/>
      <c r="DI82" s="150">
        <v>22.021999999999998</v>
      </c>
      <c r="DJ82" s="103">
        <f t="shared" si="92"/>
        <v>0.90818272636454456</v>
      </c>
      <c r="DK82" s="92">
        <f t="shared" si="93"/>
        <v>0</v>
      </c>
      <c r="DL82" s="92">
        <f t="shared" si="94"/>
        <v>0</v>
      </c>
      <c r="DM82" s="92">
        <f t="shared" si="95"/>
        <v>0</v>
      </c>
      <c r="DN82" s="92">
        <f t="shared" si="96"/>
        <v>0</v>
      </c>
      <c r="DO82" s="92">
        <f t="shared" si="97"/>
        <v>0</v>
      </c>
      <c r="DP82" s="92">
        <f t="shared" si="98"/>
        <v>0</v>
      </c>
      <c r="DQ82" s="92">
        <f t="shared" si="99"/>
        <v>0</v>
      </c>
      <c r="DR82" s="92">
        <f t="shared" si="100"/>
        <v>0</v>
      </c>
      <c r="DS82" s="92">
        <f t="shared" si="101"/>
        <v>0</v>
      </c>
      <c r="DT82" s="92">
        <f t="shared" si="102"/>
        <v>0</v>
      </c>
      <c r="DU82" s="93">
        <f t="shared" si="103"/>
        <v>0</v>
      </c>
      <c r="DV82" s="79">
        <f t="shared" si="77"/>
        <v>0.90818272636454456</v>
      </c>
      <c r="DW82" s="175" t="str">
        <f t="shared" si="67"/>
        <v>BAJO</v>
      </c>
      <c r="DX82" s="161"/>
      <c r="DY82" s="163">
        <f t="shared" si="104"/>
        <v>314.60000000000002</v>
      </c>
      <c r="DZ82" s="164">
        <f t="shared" si="105"/>
        <v>411.4</v>
      </c>
      <c r="EA82" s="257">
        <v>87</v>
      </c>
      <c r="EB82" s="258">
        <v>22</v>
      </c>
      <c r="EC82" s="257"/>
      <c r="ED82" s="258"/>
      <c r="EE82" s="257"/>
      <c r="EF82" s="258"/>
      <c r="EG82" s="257"/>
      <c r="EH82" s="258"/>
      <c r="EI82" s="257"/>
      <c r="EJ82" s="258"/>
      <c r="EK82" s="257"/>
      <c r="EL82" s="258"/>
      <c r="EM82" s="257"/>
      <c r="EN82" s="258"/>
      <c r="EO82" s="257"/>
      <c r="EP82" s="258"/>
      <c r="EQ82" s="257"/>
      <c r="ER82" s="258"/>
      <c r="ES82" s="257"/>
      <c r="ET82" s="258"/>
      <c r="EU82" s="257"/>
      <c r="EV82" s="258"/>
      <c r="EW82" s="257"/>
      <c r="EX82" s="267"/>
    </row>
    <row r="83" spans="1:154" ht="170.1" customHeight="1" thickTop="1" thickBot="1" x14ac:dyDescent="0.3">
      <c r="A83" s="155">
        <v>76</v>
      </c>
      <c r="B83" s="185" t="s">
        <v>54</v>
      </c>
      <c r="C83" s="182" t="s">
        <v>215</v>
      </c>
      <c r="D83" s="221">
        <f>E83+F83+G83+I83</f>
        <v>138</v>
      </c>
      <c r="E83" s="232">
        <v>75</v>
      </c>
      <c r="F83" s="223">
        <v>0</v>
      </c>
      <c r="G83" s="224">
        <v>20</v>
      </c>
      <c r="H83" s="224">
        <v>3</v>
      </c>
      <c r="I83" s="222">
        <v>43</v>
      </c>
      <c r="J83" s="111">
        <v>15</v>
      </c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211">
        <f>SUM(J83:U83)</f>
        <v>15</v>
      </c>
      <c r="W83" s="111">
        <v>6</v>
      </c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215">
        <f t="shared" si="69"/>
        <v>6</v>
      </c>
      <c r="AJ83" s="37">
        <f t="shared" si="70"/>
        <v>133</v>
      </c>
      <c r="AK83" s="36">
        <f t="shared" si="71"/>
        <v>43</v>
      </c>
      <c r="AL83" s="35">
        <f t="shared" si="72"/>
        <v>6</v>
      </c>
      <c r="AM83" s="23">
        <v>17</v>
      </c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195">
        <f>SUM(AM83:AX83)</f>
        <v>17</v>
      </c>
      <c r="AZ83" s="120">
        <v>0</v>
      </c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95">
        <f>SUM(AZ83:BK83)</f>
        <v>0</v>
      </c>
      <c r="BM83" s="120">
        <v>0</v>
      </c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1"/>
      <c r="BY83" s="191">
        <f>SUM(BM83:BX83)</f>
        <v>0</v>
      </c>
      <c r="BZ83" s="120">
        <v>0</v>
      </c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204">
        <f>SUM(BZ83:CK83)</f>
        <v>0</v>
      </c>
      <c r="CM83" s="43">
        <f t="shared" si="78"/>
        <v>116</v>
      </c>
      <c r="CN83" s="42">
        <f t="shared" si="73"/>
        <v>43</v>
      </c>
      <c r="CO83" s="41">
        <f t="shared" si="106"/>
        <v>6</v>
      </c>
      <c r="CP83" s="77"/>
      <c r="CQ83" s="253">
        <f t="shared" si="74"/>
        <v>17</v>
      </c>
      <c r="CR83" s="74"/>
      <c r="CS83" s="142">
        <v>209</v>
      </c>
      <c r="CT83" s="91">
        <f t="shared" si="79"/>
        <v>8.1339712918660281E-2</v>
      </c>
      <c r="CU83" s="92">
        <f t="shared" si="80"/>
        <v>0</v>
      </c>
      <c r="CV83" s="92">
        <f t="shared" si="81"/>
        <v>0</v>
      </c>
      <c r="CW83" s="92">
        <f t="shared" si="82"/>
        <v>0</v>
      </c>
      <c r="CX83" s="92">
        <f t="shared" si="83"/>
        <v>0</v>
      </c>
      <c r="CY83" s="92">
        <f t="shared" si="84"/>
        <v>0</v>
      </c>
      <c r="CZ83" s="92">
        <f t="shared" si="85"/>
        <v>0</v>
      </c>
      <c r="DA83" s="92">
        <f t="shared" si="86"/>
        <v>0</v>
      </c>
      <c r="DB83" s="92">
        <f t="shared" si="87"/>
        <v>0</v>
      </c>
      <c r="DC83" s="92">
        <f t="shared" si="88"/>
        <v>0</v>
      </c>
      <c r="DD83" s="92">
        <f t="shared" si="89"/>
        <v>0</v>
      </c>
      <c r="DE83" s="93">
        <f t="shared" si="90"/>
        <v>0</v>
      </c>
      <c r="DF83" s="79">
        <f>SUM(CT83:DE83)</f>
        <v>8.1339712918660281E-2</v>
      </c>
      <c r="DG83" s="87" t="str">
        <f t="shared" si="91"/>
        <v>BAJO</v>
      </c>
      <c r="DH83" s="70"/>
      <c r="DI83" s="150">
        <v>19.018999999999998</v>
      </c>
      <c r="DJ83" s="103">
        <f t="shared" si="92"/>
        <v>0.89384299910615705</v>
      </c>
      <c r="DK83" s="92">
        <f t="shared" si="93"/>
        <v>0</v>
      </c>
      <c r="DL83" s="92">
        <f t="shared" si="94"/>
        <v>0</v>
      </c>
      <c r="DM83" s="92">
        <f t="shared" si="95"/>
        <v>0</v>
      </c>
      <c r="DN83" s="92">
        <f t="shared" si="96"/>
        <v>0</v>
      </c>
      <c r="DO83" s="92">
        <f t="shared" si="97"/>
        <v>0</v>
      </c>
      <c r="DP83" s="92">
        <f t="shared" si="98"/>
        <v>0</v>
      </c>
      <c r="DQ83" s="92">
        <f t="shared" si="99"/>
        <v>0</v>
      </c>
      <c r="DR83" s="92">
        <f t="shared" si="100"/>
        <v>0</v>
      </c>
      <c r="DS83" s="92">
        <f t="shared" si="101"/>
        <v>0</v>
      </c>
      <c r="DT83" s="92">
        <f t="shared" si="102"/>
        <v>0</v>
      </c>
      <c r="DU83" s="93">
        <f t="shared" si="103"/>
        <v>0</v>
      </c>
      <c r="DV83" s="79">
        <f>SUM(DJ83:DU83)</f>
        <v>0.89384299910615705</v>
      </c>
      <c r="DW83" s="175" t="str">
        <f t="shared" si="67"/>
        <v>BAJO</v>
      </c>
      <c r="DX83" s="161"/>
      <c r="DY83" s="163">
        <f t="shared" si="104"/>
        <v>271.7</v>
      </c>
      <c r="DZ83" s="164">
        <f t="shared" si="105"/>
        <v>355.3</v>
      </c>
      <c r="EA83" s="257">
        <v>58</v>
      </c>
      <c r="EB83" s="258">
        <v>19</v>
      </c>
      <c r="EC83" s="257"/>
      <c r="ED83" s="258"/>
      <c r="EE83" s="257"/>
      <c r="EF83" s="258"/>
      <c r="EG83" s="257"/>
      <c r="EH83" s="258"/>
      <c r="EI83" s="257"/>
      <c r="EJ83" s="258"/>
      <c r="EK83" s="257"/>
      <c r="EL83" s="258"/>
      <c r="EM83" s="257"/>
      <c r="EN83" s="258"/>
      <c r="EO83" s="257"/>
      <c r="EP83" s="258"/>
      <c r="EQ83" s="257"/>
      <c r="ER83" s="258"/>
      <c r="ES83" s="257"/>
      <c r="ET83" s="258"/>
      <c r="EU83" s="257"/>
      <c r="EV83" s="258"/>
      <c r="EW83" s="257"/>
      <c r="EX83" s="267"/>
    </row>
    <row r="84" spans="1:154" ht="170.1" customHeight="1" thickTop="1" thickBot="1" x14ac:dyDescent="0.3">
      <c r="A84" s="153">
        <v>77</v>
      </c>
      <c r="B84" s="185" t="s">
        <v>121</v>
      </c>
      <c r="C84" s="182" t="s">
        <v>216</v>
      </c>
      <c r="D84" s="221">
        <f t="shared" si="46"/>
        <v>713</v>
      </c>
      <c r="E84" s="232">
        <v>264</v>
      </c>
      <c r="F84" s="223">
        <v>435</v>
      </c>
      <c r="G84" s="224">
        <v>14</v>
      </c>
      <c r="H84" s="231">
        <v>11</v>
      </c>
      <c r="I84" s="222">
        <v>0</v>
      </c>
      <c r="J84" s="111">
        <v>31</v>
      </c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211">
        <f t="shared" si="60"/>
        <v>31</v>
      </c>
      <c r="W84" s="111">
        <v>22</v>
      </c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215">
        <f t="shared" si="69"/>
        <v>22</v>
      </c>
      <c r="AJ84" s="37">
        <f t="shared" si="70"/>
        <v>295</v>
      </c>
      <c r="AK84" s="36">
        <f t="shared" si="71"/>
        <v>0</v>
      </c>
      <c r="AL84" s="35">
        <f t="shared" si="72"/>
        <v>457</v>
      </c>
      <c r="AM84" s="23">
        <v>12</v>
      </c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195">
        <f t="shared" si="61"/>
        <v>12</v>
      </c>
      <c r="AZ84" s="120">
        <v>1</v>
      </c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95">
        <f t="shared" si="62"/>
        <v>1</v>
      </c>
      <c r="BM84" s="120">
        <v>3</v>
      </c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1"/>
      <c r="BY84" s="191">
        <f t="shared" si="107"/>
        <v>3</v>
      </c>
      <c r="BZ84" s="120">
        <v>8</v>
      </c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204">
        <f>SUM(BZ84:CK84)</f>
        <v>8</v>
      </c>
      <c r="CM84" s="43">
        <f t="shared" si="78"/>
        <v>280</v>
      </c>
      <c r="CN84" s="42">
        <f t="shared" si="73"/>
        <v>0</v>
      </c>
      <c r="CO84" s="41">
        <f t="shared" si="106"/>
        <v>448</v>
      </c>
      <c r="CP84" s="77"/>
      <c r="CQ84" s="253">
        <f t="shared" si="74"/>
        <v>12</v>
      </c>
      <c r="CR84" s="74"/>
      <c r="CS84" s="142">
        <v>385</v>
      </c>
      <c r="CT84" s="91">
        <f t="shared" si="79"/>
        <v>3.1168831168831169E-2</v>
      </c>
      <c r="CU84" s="92">
        <f t="shared" si="80"/>
        <v>0</v>
      </c>
      <c r="CV84" s="92">
        <f t="shared" si="81"/>
        <v>0</v>
      </c>
      <c r="CW84" s="92">
        <f t="shared" si="82"/>
        <v>0</v>
      </c>
      <c r="CX84" s="92">
        <f t="shared" si="83"/>
        <v>0</v>
      </c>
      <c r="CY84" s="92">
        <f t="shared" si="84"/>
        <v>0</v>
      </c>
      <c r="CZ84" s="92">
        <f t="shared" si="85"/>
        <v>0</v>
      </c>
      <c r="DA84" s="92">
        <f t="shared" si="86"/>
        <v>0</v>
      </c>
      <c r="DB84" s="92">
        <f t="shared" si="87"/>
        <v>0</v>
      </c>
      <c r="DC84" s="92">
        <f t="shared" si="88"/>
        <v>0</v>
      </c>
      <c r="DD84" s="92">
        <f t="shared" si="89"/>
        <v>0</v>
      </c>
      <c r="DE84" s="93">
        <f t="shared" si="90"/>
        <v>0</v>
      </c>
      <c r="DF84" s="79">
        <f>SUM(CT84:DE84)</f>
        <v>3.1168831168831169E-2</v>
      </c>
      <c r="DG84" s="87" t="str">
        <f t="shared" si="91"/>
        <v>BAJO</v>
      </c>
      <c r="DH84" s="70"/>
      <c r="DI84" s="150">
        <v>35.034999999999997</v>
      </c>
      <c r="DJ84" s="103">
        <f t="shared" si="92"/>
        <v>0.34251462822891399</v>
      </c>
      <c r="DK84" s="92">
        <f t="shared" si="93"/>
        <v>0</v>
      </c>
      <c r="DL84" s="92">
        <f t="shared" si="94"/>
        <v>0</v>
      </c>
      <c r="DM84" s="92">
        <f t="shared" si="95"/>
        <v>0</v>
      </c>
      <c r="DN84" s="92">
        <f t="shared" si="96"/>
        <v>0</v>
      </c>
      <c r="DO84" s="92">
        <f t="shared" si="97"/>
        <v>0</v>
      </c>
      <c r="DP84" s="92">
        <f t="shared" si="98"/>
        <v>0</v>
      </c>
      <c r="DQ84" s="92">
        <f t="shared" si="99"/>
        <v>0</v>
      </c>
      <c r="DR84" s="92">
        <f t="shared" si="100"/>
        <v>0</v>
      </c>
      <c r="DS84" s="92">
        <f t="shared" si="101"/>
        <v>0</v>
      </c>
      <c r="DT84" s="92">
        <f t="shared" si="102"/>
        <v>0</v>
      </c>
      <c r="DU84" s="93">
        <f t="shared" si="103"/>
        <v>0</v>
      </c>
      <c r="DV84" s="79">
        <f>SUM(DJ84:DU84)</f>
        <v>0.34251462822891399</v>
      </c>
      <c r="DW84" s="175" t="str">
        <f t="shared" si="67"/>
        <v>BAJO</v>
      </c>
      <c r="DX84" s="161"/>
      <c r="DY84" s="163">
        <f t="shared" si="104"/>
        <v>500.5</v>
      </c>
      <c r="DZ84" s="164">
        <f t="shared" si="105"/>
        <v>654.5</v>
      </c>
      <c r="EA84" s="257">
        <v>79</v>
      </c>
      <c r="EB84" s="258">
        <v>22</v>
      </c>
      <c r="EC84" s="257"/>
      <c r="ED84" s="258"/>
      <c r="EE84" s="257"/>
      <c r="EF84" s="258"/>
      <c r="EG84" s="257"/>
      <c r="EH84" s="258"/>
      <c r="EI84" s="257"/>
      <c r="EJ84" s="258"/>
      <c r="EK84" s="257"/>
      <c r="EL84" s="258"/>
      <c r="EM84" s="257"/>
      <c r="EN84" s="258"/>
      <c r="EO84" s="257"/>
      <c r="EP84" s="258"/>
      <c r="EQ84" s="257"/>
      <c r="ER84" s="258"/>
      <c r="ES84" s="257"/>
      <c r="ET84" s="258"/>
      <c r="EU84" s="257"/>
      <c r="EV84" s="258"/>
      <c r="EW84" s="257"/>
      <c r="EX84" s="267"/>
    </row>
    <row r="85" spans="1:154" ht="170.1" customHeight="1" thickTop="1" thickBot="1" x14ac:dyDescent="0.3">
      <c r="A85" s="153">
        <v>78</v>
      </c>
      <c r="B85" s="185" t="s">
        <v>122</v>
      </c>
      <c r="C85" s="182" t="s">
        <v>217</v>
      </c>
      <c r="D85" s="221">
        <f t="shared" si="46"/>
        <v>768</v>
      </c>
      <c r="E85" s="232">
        <v>295</v>
      </c>
      <c r="F85" s="223">
        <v>456</v>
      </c>
      <c r="G85" s="224">
        <v>17</v>
      </c>
      <c r="H85" s="231">
        <v>6</v>
      </c>
      <c r="I85" s="222">
        <v>0</v>
      </c>
      <c r="J85" s="111">
        <v>37</v>
      </c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211">
        <f t="shared" si="60"/>
        <v>37</v>
      </c>
      <c r="W85" s="111">
        <v>22</v>
      </c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215">
        <f t="shared" si="69"/>
        <v>22</v>
      </c>
      <c r="AJ85" s="37">
        <f t="shared" si="70"/>
        <v>332</v>
      </c>
      <c r="AK85" s="36">
        <f t="shared" si="71"/>
        <v>0</v>
      </c>
      <c r="AL85" s="35">
        <f t="shared" si="72"/>
        <v>478</v>
      </c>
      <c r="AM85" s="23">
        <v>25</v>
      </c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195">
        <f t="shared" si="61"/>
        <v>25</v>
      </c>
      <c r="AZ85" s="120">
        <v>1</v>
      </c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95">
        <f t="shared" si="62"/>
        <v>1</v>
      </c>
      <c r="BM85" s="120">
        <v>4</v>
      </c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1"/>
      <c r="BY85" s="191">
        <f t="shared" si="107"/>
        <v>4</v>
      </c>
      <c r="BZ85" s="120">
        <v>10</v>
      </c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204">
        <f t="shared" si="64"/>
        <v>10</v>
      </c>
      <c r="CM85" s="43">
        <f t="shared" si="78"/>
        <v>303</v>
      </c>
      <c r="CN85" s="42">
        <f t="shared" si="73"/>
        <v>0</v>
      </c>
      <c r="CO85" s="41">
        <f t="shared" si="106"/>
        <v>467</v>
      </c>
      <c r="CP85" s="77"/>
      <c r="CQ85" s="253">
        <f t="shared" si="74"/>
        <v>25</v>
      </c>
      <c r="CR85" s="74"/>
      <c r="CS85" s="142">
        <v>385</v>
      </c>
      <c r="CT85" s="91">
        <f t="shared" si="79"/>
        <v>6.4935064935064929E-2</v>
      </c>
      <c r="CU85" s="92">
        <f t="shared" si="80"/>
        <v>0</v>
      </c>
      <c r="CV85" s="92">
        <f t="shared" si="81"/>
        <v>0</v>
      </c>
      <c r="CW85" s="92">
        <f t="shared" si="82"/>
        <v>0</v>
      </c>
      <c r="CX85" s="92">
        <f t="shared" si="83"/>
        <v>0</v>
      </c>
      <c r="CY85" s="92">
        <f t="shared" si="84"/>
        <v>0</v>
      </c>
      <c r="CZ85" s="92">
        <f t="shared" si="85"/>
        <v>0</v>
      </c>
      <c r="DA85" s="92">
        <f t="shared" si="86"/>
        <v>0</v>
      </c>
      <c r="DB85" s="92">
        <f t="shared" si="87"/>
        <v>0</v>
      </c>
      <c r="DC85" s="92">
        <f t="shared" si="88"/>
        <v>0</v>
      </c>
      <c r="DD85" s="92">
        <f t="shared" si="89"/>
        <v>0</v>
      </c>
      <c r="DE85" s="93">
        <f t="shared" si="90"/>
        <v>0</v>
      </c>
      <c r="DF85" s="79">
        <f t="shared" si="75"/>
        <v>6.4935064935064929E-2</v>
      </c>
      <c r="DG85" s="87" t="str">
        <f t="shared" si="91"/>
        <v>BAJO</v>
      </c>
      <c r="DH85" s="70"/>
      <c r="DI85" s="150">
        <v>35.034999999999997</v>
      </c>
      <c r="DJ85" s="103">
        <f t="shared" si="92"/>
        <v>0.71357214214357079</v>
      </c>
      <c r="DK85" s="92">
        <f t="shared" si="93"/>
        <v>0</v>
      </c>
      <c r="DL85" s="92">
        <f t="shared" si="94"/>
        <v>0</v>
      </c>
      <c r="DM85" s="92">
        <f t="shared" si="95"/>
        <v>0</v>
      </c>
      <c r="DN85" s="92">
        <f t="shared" si="96"/>
        <v>0</v>
      </c>
      <c r="DO85" s="92">
        <f t="shared" si="97"/>
        <v>0</v>
      </c>
      <c r="DP85" s="92">
        <f t="shared" si="98"/>
        <v>0</v>
      </c>
      <c r="DQ85" s="92">
        <f t="shared" si="99"/>
        <v>0</v>
      </c>
      <c r="DR85" s="92">
        <f t="shared" si="100"/>
        <v>0</v>
      </c>
      <c r="DS85" s="92">
        <f t="shared" si="101"/>
        <v>0</v>
      </c>
      <c r="DT85" s="92">
        <f t="shared" si="102"/>
        <v>0</v>
      </c>
      <c r="DU85" s="93">
        <f t="shared" si="103"/>
        <v>0</v>
      </c>
      <c r="DV85" s="79">
        <f t="shared" ref="DV85:DV101" si="108">SUM(DJ85:DU85)</f>
        <v>0.71357214214357079</v>
      </c>
      <c r="DW85" s="175" t="str">
        <f t="shared" si="67"/>
        <v>BAJO</v>
      </c>
      <c r="DX85" s="161"/>
      <c r="DY85" s="163">
        <f t="shared" si="104"/>
        <v>500.5</v>
      </c>
      <c r="DZ85" s="164">
        <f t="shared" si="105"/>
        <v>654.5</v>
      </c>
      <c r="EA85" s="257">
        <v>86</v>
      </c>
      <c r="EB85" s="258">
        <v>39</v>
      </c>
      <c r="EC85" s="257"/>
      <c r="ED85" s="258"/>
      <c r="EE85" s="257"/>
      <c r="EF85" s="258"/>
      <c r="EG85" s="257"/>
      <c r="EH85" s="258"/>
      <c r="EI85" s="257"/>
      <c r="EJ85" s="258"/>
      <c r="EK85" s="257"/>
      <c r="EL85" s="258"/>
      <c r="EM85" s="257"/>
      <c r="EN85" s="258"/>
      <c r="EO85" s="257"/>
      <c r="EP85" s="258"/>
      <c r="EQ85" s="257"/>
      <c r="ER85" s="258"/>
      <c r="ES85" s="257"/>
      <c r="ET85" s="258"/>
      <c r="EU85" s="257"/>
      <c r="EV85" s="258"/>
      <c r="EW85" s="257"/>
      <c r="EX85" s="267"/>
    </row>
    <row r="86" spans="1:154" ht="170.1" customHeight="1" thickTop="1" thickBot="1" x14ac:dyDescent="0.3">
      <c r="A86" s="153">
        <v>79</v>
      </c>
      <c r="B86" s="185" t="s">
        <v>123</v>
      </c>
      <c r="C86" s="182" t="s">
        <v>218</v>
      </c>
      <c r="D86" s="221">
        <f t="shared" si="46"/>
        <v>1769</v>
      </c>
      <c r="E86" s="232">
        <v>99</v>
      </c>
      <c r="F86" s="223">
        <v>1511</v>
      </c>
      <c r="G86" s="224">
        <v>159</v>
      </c>
      <c r="H86" s="231">
        <v>44</v>
      </c>
      <c r="I86" s="222">
        <v>0</v>
      </c>
      <c r="J86" s="111">
        <v>160</v>
      </c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211">
        <f t="shared" si="60"/>
        <v>160</v>
      </c>
      <c r="W86" s="111">
        <v>84</v>
      </c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215">
        <f t="shared" si="69"/>
        <v>84</v>
      </c>
      <c r="AJ86" s="37">
        <f t="shared" si="70"/>
        <v>259</v>
      </c>
      <c r="AK86" s="36">
        <f t="shared" si="71"/>
        <v>0</v>
      </c>
      <c r="AL86" s="35">
        <f t="shared" si="72"/>
        <v>1595</v>
      </c>
      <c r="AM86" s="23">
        <v>106</v>
      </c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195">
        <f t="shared" si="61"/>
        <v>106</v>
      </c>
      <c r="AZ86" s="120">
        <v>26</v>
      </c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95">
        <f t="shared" si="62"/>
        <v>26</v>
      </c>
      <c r="BM86" s="120">
        <v>1</v>
      </c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1"/>
      <c r="BY86" s="191">
        <f t="shared" si="107"/>
        <v>1</v>
      </c>
      <c r="BZ86" s="120">
        <v>0</v>
      </c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204">
        <f t="shared" si="64"/>
        <v>0</v>
      </c>
      <c r="CM86" s="43">
        <f t="shared" si="78"/>
        <v>152</v>
      </c>
      <c r="CN86" s="42">
        <f t="shared" si="73"/>
        <v>0</v>
      </c>
      <c r="CO86" s="41">
        <f t="shared" si="106"/>
        <v>1569</v>
      </c>
      <c r="CP86" s="77"/>
      <c r="CQ86" s="253">
        <f t="shared" si="74"/>
        <v>106</v>
      </c>
      <c r="CR86" s="74"/>
      <c r="CS86" s="142">
        <v>715</v>
      </c>
      <c r="CT86" s="91">
        <f t="shared" si="79"/>
        <v>0.14825174825174825</v>
      </c>
      <c r="CU86" s="92">
        <f t="shared" si="80"/>
        <v>0</v>
      </c>
      <c r="CV86" s="92">
        <f t="shared" si="81"/>
        <v>0</v>
      </c>
      <c r="CW86" s="92">
        <f t="shared" si="82"/>
        <v>0</v>
      </c>
      <c r="CX86" s="92">
        <f t="shared" si="83"/>
        <v>0</v>
      </c>
      <c r="CY86" s="92">
        <f t="shared" si="84"/>
        <v>0</v>
      </c>
      <c r="CZ86" s="92">
        <f t="shared" si="85"/>
        <v>0</v>
      </c>
      <c r="DA86" s="92">
        <f t="shared" si="86"/>
        <v>0</v>
      </c>
      <c r="DB86" s="92">
        <f t="shared" si="87"/>
        <v>0</v>
      </c>
      <c r="DC86" s="92">
        <f t="shared" si="88"/>
        <v>0</v>
      </c>
      <c r="DD86" s="92">
        <f t="shared" si="89"/>
        <v>0</v>
      </c>
      <c r="DE86" s="93">
        <f t="shared" si="90"/>
        <v>0</v>
      </c>
      <c r="DF86" s="79">
        <f t="shared" si="75"/>
        <v>0.14825174825174825</v>
      </c>
      <c r="DG86" s="87" t="str">
        <f t="shared" si="91"/>
        <v>BUENO</v>
      </c>
      <c r="DH86" s="70"/>
      <c r="DI86" s="150">
        <v>65.064999999999998</v>
      </c>
      <c r="DJ86" s="103">
        <f t="shared" si="92"/>
        <v>1.6291400906785523</v>
      </c>
      <c r="DK86" s="92">
        <f t="shared" si="93"/>
        <v>0</v>
      </c>
      <c r="DL86" s="92">
        <f t="shared" si="94"/>
        <v>0</v>
      </c>
      <c r="DM86" s="92">
        <f t="shared" si="95"/>
        <v>0</v>
      </c>
      <c r="DN86" s="92">
        <f t="shared" si="96"/>
        <v>0</v>
      </c>
      <c r="DO86" s="92">
        <f t="shared" si="97"/>
        <v>0</v>
      </c>
      <c r="DP86" s="92">
        <f t="shared" si="98"/>
        <v>0</v>
      </c>
      <c r="DQ86" s="92">
        <f t="shared" si="99"/>
        <v>0</v>
      </c>
      <c r="DR86" s="92">
        <f t="shared" si="100"/>
        <v>0</v>
      </c>
      <c r="DS86" s="92">
        <f t="shared" si="101"/>
        <v>0</v>
      </c>
      <c r="DT86" s="92">
        <f t="shared" si="102"/>
        <v>0</v>
      </c>
      <c r="DU86" s="93">
        <f t="shared" si="103"/>
        <v>0</v>
      </c>
      <c r="DV86" s="79">
        <f t="shared" si="108"/>
        <v>1.6291400906785523</v>
      </c>
      <c r="DW86" s="175" t="str">
        <f t="shared" si="67"/>
        <v>MUY BUENO</v>
      </c>
      <c r="DX86" s="161"/>
      <c r="DY86" s="163">
        <f t="shared" si="104"/>
        <v>929.5</v>
      </c>
      <c r="DZ86" s="164">
        <f t="shared" si="105"/>
        <v>1215.5</v>
      </c>
      <c r="EA86" s="257">
        <v>129</v>
      </c>
      <c r="EB86" s="258">
        <v>49</v>
      </c>
      <c r="EC86" s="257"/>
      <c r="ED86" s="258"/>
      <c r="EE86" s="257"/>
      <c r="EF86" s="258"/>
      <c r="EG86" s="257"/>
      <c r="EH86" s="258"/>
      <c r="EI86" s="257"/>
      <c r="EJ86" s="258"/>
      <c r="EK86" s="257"/>
      <c r="EL86" s="258"/>
      <c r="EM86" s="257"/>
      <c r="EN86" s="258"/>
      <c r="EO86" s="257"/>
      <c r="EP86" s="258"/>
      <c r="EQ86" s="257"/>
      <c r="ER86" s="258"/>
      <c r="ES86" s="257"/>
      <c r="ET86" s="258"/>
      <c r="EU86" s="257"/>
      <c r="EV86" s="258"/>
      <c r="EW86" s="257"/>
      <c r="EX86" s="267"/>
    </row>
    <row r="87" spans="1:154" ht="170.1" customHeight="1" thickTop="1" thickBot="1" x14ac:dyDescent="0.3">
      <c r="A87" s="153">
        <v>80</v>
      </c>
      <c r="B87" s="185" t="s">
        <v>124</v>
      </c>
      <c r="C87" s="182" t="s">
        <v>219</v>
      </c>
      <c r="D87" s="221">
        <f t="shared" si="46"/>
        <v>1888</v>
      </c>
      <c r="E87" s="232">
        <v>145</v>
      </c>
      <c r="F87" s="223">
        <v>1606</v>
      </c>
      <c r="G87" s="224">
        <v>137</v>
      </c>
      <c r="H87" s="231">
        <v>81</v>
      </c>
      <c r="I87" s="222">
        <v>0</v>
      </c>
      <c r="J87" s="111">
        <v>171</v>
      </c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211">
        <f t="shared" si="60"/>
        <v>171</v>
      </c>
      <c r="W87" s="111">
        <v>93</v>
      </c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215">
        <f t="shared" si="69"/>
        <v>93</v>
      </c>
      <c r="AJ87" s="37">
        <f t="shared" si="70"/>
        <v>316</v>
      </c>
      <c r="AK87" s="36">
        <f t="shared" si="71"/>
        <v>0</v>
      </c>
      <c r="AL87" s="35">
        <f t="shared" si="72"/>
        <v>1699</v>
      </c>
      <c r="AM87" s="23">
        <v>133</v>
      </c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195">
        <f t="shared" si="61"/>
        <v>133</v>
      </c>
      <c r="AZ87" s="120">
        <v>2</v>
      </c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95">
        <f t="shared" si="62"/>
        <v>2</v>
      </c>
      <c r="BM87" s="120">
        <v>1</v>
      </c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1"/>
      <c r="BY87" s="191">
        <f t="shared" si="107"/>
        <v>1</v>
      </c>
      <c r="BZ87" s="120">
        <v>1</v>
      </c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204">
        <f t="shared" si="64"/>
        <v>1</v>
      </c>
      <c r="CM87" s="43">
        <f t="shared" si="78"/>
        <v>182</v>
      </c>
      <c r="CN87" s="42">
        <f t="shared" si="73"/>
        <v>0</v>
      </c>
      <c r="CO87" s="41">
        <f t="shared" si="106"/>
        <v>1696</v>
      </c>
      <c r="CP87" s="77"/>
      <c r="CQ87" s="253">
        <f t="shared" si="74"/>
        <v>133</v>
      </c>
      <c r="CR87" s="74"/>
      <c r="CS87" s="142">
        <v>715</v>
      </c>
      <c r="CT87" s="91">
        <f t="shared" si="79"/>
        <v>0.18601398601398603</v>
      </c>
      <c r="CU87" s="92">
        <f t="shared" si="80"/>
        <v>0</v>
      </c>
      <c r="CV87" s="92">
        <f t="shared" si="81"/>
        <v>0</v>
      </c>
      <c r="CW87" s="92">
        <f t="shared" si="82"/>
        <v>0</v>
      </c>
      <c r="CX87" s="92">
        <f t="shared" si="83"/>
        <v>0</v>
      </c>
      <c r="CY87" s="92">
        <f t="shared" si="84"/>
        <v>0</v>
      </c>
      <c r="CZ87" s="92">
        <f t="shared" si="85"/>
        <v>0</v>
      </c>
      <c r="DA87" s="92">
        <f t="shared" si="86"/>
        <v>0</v>
      </c>
      <c r="DB87" s="92">
        <f t="shared" si="87"/>
        <v>0</v>
      </c>
      <c r="DC87" s="92">
        <f t="shared" si="88"/>
        <v>0</v>
      </c>
      <c r="DD87" s="92">
        <f t="shared" si="89"/>
        <v>0</v>
      </c>
      <c r="DE87" s="93">
        <f t="shared" si="90"/>
        <v>0</v>
      </c>
      <c r="DF87" s="79">
        <f t="shared" si="75"/>
        <v>0.18601398601398603</v>
      </c>
      <c r="DG87" s="87" t="str">
        <f t="shared" si="91"/>
        <v>BUENO</v>
      </c>
      <c r="DH87" s="70"/>
      <c r="DI87" s="150">
        <v>65.064999999999998</v>
      </c>
      <c r="DJ87" s="103">
        <f t="shared" si="92"/>
        <v>2.044109736417429</v>
      </c>
      <c r="DK87" s="92">
        <f t="shared" si="93"/>
        <v>0</v>
      </c>
      <c r="DL87" s="92">
        <f t="shared" si="94"/>
        <v>0</v>
      </c>
      <c r="DM87" s="92">
        <f t="shared" si="95"/>
        <v>0</v>
      </c>
      <c r="DN87" s="92">
        <f t="shared" si="96"/>
        <v>0</v>
      </c>
      <c r="DO87" s="92">
        <f t="shared" si="97"/>
        <v>0</v>
      </c>
      <c r="DP87" s="92">
        <f t="shared" si="98"/>
        <v>0</v>
      </c>
      <c r="DQ87" s="92">
        <f t="shared" si="99"/>
        <v>0</v>
      </c>
      <c r="DR87" s="92">
        <f t="shared" si="100"/>
        <v>0</v>
      </c>
      <c r="DS87" s="92">
        <f t="shared" si="101"/>
        <v>0</v>
      </c>
      <c r="DT87" s="92">
        <f t="shared" si="102"/>
        <v>0</v>
      </c>
      <c r="DU87" s="93">
        <f t="shared" si="103"/>
        <v>0</v>
      </c>
      <c r="DV87" s="79">
        <f t="shared" si="108"/>
        <v>2.044109736417429</v>
      </c>
      <c r="DW87" s="175" t="str">
        <f t="shared" si="67"/>
        <v>MUY BUENO</v>
      </c>
      <c r="DX87" s="161"/>
      <c r="DY87" s="163">
        <f t="shared" si="104"/>
        <v>929.5</v>
      </c>
      <c r="DZ87" s="164">
        <f t="shared" si="105"/>
        <v>1215.5</v>
      </c>
      <c r="EA87" s="257">
        <v>131</v>
      </c>
      <c r="EB87" s="258">
        <v>9</v>
      </c>
      <c r="EC87" s="257"/>
      <c r="ED87" s="258"/>
      <c r="EE87" s="257"/>
      <c r="EF87" s="258"/>
      <c r="EG87" s="257"/>
      <c r="EH87" s="258"/>
      <c r="EI87" s="257"/>
      <c r="EJ87" s="258"/>
      <c r="EK87" s="257"/>
      <c r="EL87" s="258"/>
      <c r="EM87" s="257"/>
      <c r="EN87" s="258"/>
      <c r="EO87" s="257"/>
      <c r="EP87" s="258"/>
      <c r="EQ87" s="257"/>
      <c r="ER87" s="258"/>
      <c r="ES87" s="257"/>
      <c r="ET87" s="258"/>
      <c r="EU87" s="257"/>
      <c r="EV87" s="258"/>
      <c r="EW87" s="257"/>
      <c r="EX87" s="267"/>
    </row>
    <row r="88" spans="1:154" ht="218.1" customHeight="1" thickTop="1" thickBot="1" x14ac:dyDescent="0.3">
      <c r="A88" s="154">
        <v>81</v>
      </c>
      <c r="B88" s="185" t="s">
        <v>139</v>
      </c>
      <c r="C88" s="182" t="s">
        <v>220</v>
      </c>
      <c r="D88" s="221">
        <f t="shared" si="46"/>
        <v>328</v>
      </c>
      <c r="E88" s="232">
        <v>167</v>
      </c>
      <c r="F88" s="223">
        <v>144</v>
      </c>
      <c r="G88" s="224">
        <v>17</v>
      </c>
      <c r="H88" s="231">
        <v>39</v>
      </c>
      <c r="I88" s="222">
        <v>0</v>
      </c>
      <c r="J88" s="111">
        <v>14</v>
      </c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211">
        <f t="shared" si="60"/>
        <v>14</v>
      </c>
      <c r="W88" s="111">
        <v>58</v>
      </c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215">
        <f t="shared" si="69"/>
        <v>58</v>
      </c>
      <c r="AJ88" s="37">
        <f t="shared" si="70"/>
        <v>181</v>
      </c>
      <c r="AK88" s="36">
        <f t="shared" si="71"/>
        <v>0</v>
      </c>
      <c r="AL88" s="35">
        <f t="shared" si="72"/>
        <v>202</v>
      </c>
      <c r="AM88" s="23">
        <v>8</v>
      </c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195">
        <f t="shared" si="61"/>
        <v>8</v>
      </c>
      <c r="AZ88" s="120">
        <v>28</v>
      </c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95">
        <f t="shared" si="62"/>
        <v>28</v>
      </c>
      <c r="BM88" s="120">
        <v>0</v>
      </c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1"/>
      <c r="BY88" s="191">
        <f t="shared" si="107"/>
        <v>0</v>
      </c>
      <c r="BZ88" s="120">
        <v>0</v>
      </c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204">
        <f t="shared" si="64"/>
        <v>0</v>
      </c>
      <c r="CM88" s="43">
        <f t="shared" si="78"/>
        <v>173</v>
      </c>
      <c r="CN88" s="42">
        <f t="shared" si="73"/>
        <v>0</v>
      </c>
      <c r="CO88" s="41">
        <f t="shared" si="106"/>
        <v>174</v>
      </c>
      <c r="CP88" s="77"/>
      <c r="CQ88" s="253">
        <f t="shared" si="74"/>
        <v>8</v>
      </c>
      <c r="CR88" s="74"/>
      <c r="CS88" s="142">
        <v>165</v>
      </c>
      <c r="CT88" s="91">
        <f t="shared" si="79"/>
        <v>4.8484848484848485E-2</v>
      </c>
      <c r="CU88" s="92">
        <f t="shared" si="80"/>
        <v>0</v>
      </c>
      <c r="CV88" s="92">
        <f t="shared" si="81"/>
        <v>0</v>
      </c>
      <c r="CW88" s="92">
        <f t="shared" si="82"/>
        <v>0</v>
      </c>
      <c r="CX88" s="92">
        <f t="shared" si="83"/>
        <v>0</v>
      </c>
      <c r="CY88" s="92">
        <f t="shared" si="84"/>
        <v>0</v>
      </c>
      <c r="CZ88" s="92">
        <f t="shared" si="85"/>
        <v>0</v>
      </c>
      <c r="DA88" s="92">
        <f t="shared" si="86"/>
        <v>0</v>
      </c>
      <c r="DB88" s="92">
        <f t="shared" si="87"/>
        <v>0</v>
      </c>
      <c r="DC88" s="92">
        <f t="shared" si="88"/>
        <v>0</v>
      </c>
      <c r="DD88" s="92">
        <f t="shared" si="89"/>
        <v>0</v>
      </c>
      <c r="DE88" s="93">
        <f t="shared" si="90"/>
        <v>0</v>
      </c>
      <c r="DF88" s="79">
        <f t="shared" si="75"/>
        <v>4.8484848484848485E-2</v>
      </c>
      <c r="DG88" s="87" t="str">
        <f t="shared" si="91"/>
        <v>BAJO</v>
      </c>
      <c r="DH88" s="70"/>
      <c r="DI88" s="150">
        <v>15.014999999999999</v>
      </c>
      <c r="DJ88" s="103">
        <f t="shared" si="92"/>
        <v>0.53280053280053286</v>
      </c>
      <c r="DK88" s="92">
        <f t="shared" si="93"/>
        <v>0</v>
      </c>
      <c r="DL88" s="92">
        <f t="shared" si="94"/>
        <v>0</v>
      </c>
      <c r="DM88" s="92">
        <f t="shared" si="95"/>
        <v>0</v>
      </c>
      <c r="DN88" s="92">
        <f t="shared" si="96"/>
        <v>0</v>
      </c>
      <c r="DO88" s="92">
        <f t="shared" si="97"/>
        <v>0</v>
      </c>
      <c r="DP88" s="92">
        <f t="shared" si="98"/>
        <v>0</v>
      </c>
      <c r="DQ88" s="92">
        <f t="shared" si="99"/>
        <v>0</v>
      </c>
      <c r="DR88" s="92">
        <f t="shared" si="100"/>
        <v>0</v>
      </c>
      <c r="DS88" s="92">
        <f t="shared" si="101"/>
        <v>0</v>
      </c>
      <c r="DT88" s="92">
        <f t="shared" si="102"/>
        <v>0</v>
      </c>
      <c r="DU88" s="93">
        <f t="shared" si="103"/>
        <v>0</v>
      </c>
      <c r="DV88" s="79">
        <f t="shared" si="108"/>
        <v>0.53280053280053286</v>
      </c>
      <c r="DW88" s="175" t="str">
        <f t="shared" si="67"/>
        <v>BAJO</v>
      </c>
      <c r="DX88" s="161"/>
      <c r="DY88" s="163">
        <f t="shared" si="104"/>
        <v>214.5</v>
      </c>
      <c r="DZ88" s="164">
        <f t="shared" si="105"/>
        <v>280.5</v>
      </c>
      <c r="EA88" s="257">
        <v>27</v>
      </c>
      <c r="EB88" s="258">
        <v>23</v>
      </c>
      <c r="EC88" s="257"/>
      <c r="ED88" s="258"/>
      <c r="EE88" s="257"/>
      <c r="EF88" s="258"/>
      <c r="EG88" s="257"/>
      <c r="EH88" s="258"/>
      <c r="EI88" s="257"/>
      <c r="EJ88" s="258"/>
      <c r="EK88" s="257"/>
      <c r="EL88" s="258"/>
      <c r="EM88" s="257"/>
      <c r="EN88" s="258"/>
      <c r="EO88" s="257"/>
      <c r="EP88" s="258"/>
      <c r="EQ88" s="257"/>
      <c r="ER88" s="258"/>
      <c r="ES88" s="257"/>
      <c r="ET88" s="258"/>
      <c r="EU88" s="257"/>
      <c r="EV88" s="258"/>
      <c r="EW88" s="257"/>
      <c r="EX88" s="267"/>
    </row>
    <row r="89" spans="1:154" ht="170.1" customHeight="1" thickTop="1" thickBot="1" x14ac:dyDescent="0.3">
      <c r="A89" s="153">
        <v>82</v>
      </c>
      <c r="B89" s="185" t="s">
        <v>125</v>
      </c>
      <c r="C89" s="182" t="s">
        <v>221</v>
      </c>
      <c r="D89" s="221">
        <f t="shared" si="46"/>
        <v>542</v>
      </c>
      <c r="E89" s="232">
        <v>306</v>
      </c>
      <c r="F89" s="223">
        <v>214</v>
      </c>
      <c r="G89" s="224">
        <v>21</v>
      </c>
      <c r="H89" s="231">
        <v>14</v>
      </c>
      <c r="I89" s="222">
        <v>1</v>
      </c>
      <c r="J89" s="111">
        <v>36</v>
      </c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211">
        <f t="shared" si="60"/>
        <v>36</v>
      </c>
      <c r="W89" s="111">
        <v>33</v>
      </c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215">
        <f t="shared" si="69"/>
        <v>33</v>
      </c>
      <c r="AJ89" s="37">
        <f t="shared" si="70"/>
        <v>343</v>
      </c>
      <c r="AK89" s="36">
        <f t="shared" si="71"/>
        <v>1</v>
      </c>
      <c r="AL89" s="35">
        <f t="shared" si="72"/>
        <v>247</v>
      </c>
      <c r="AM89" s="23">
        <v>21</v>
      </c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195">
        <f t="shared" si="61"/>
        <v>21</v>
      </c>
      <c r="AZ89" s="120">
        <v>1</v>
      </c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95">
        <f t="shared" si="62"/>
        <v>1</v>
      </c>
      <c r="BM89" s="120">
        <v>3</v>
      </c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1"/>
      <c r="BY89" s="191">
        <f t="shared" si="107"/>
        <v>3</v>
      </c>
      <c r="BZ89" s="120">
        <v>14</v>
      </c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204">
        <f t="shared" si="64"/>
        <v>14</v>
      </c>
      <c r="CM89" s="43">
        <f t="shared" si="78"/>
        <v>319</v>
      </c>
      <c r="CN89" s="42">
        <f t="shared" si="73"/>
        <v>1</v>
      </c>
      <c r="CO89" s="41">
        <f t="shared" si="106"/>
        <v>232</v>
      </c>
      <c r="CP89" s="77"/>
      <c r="CQ89" s="253">
        <f t="shared" si="74"/>
        <v>21</v>
      </c>
      <c r="CR89" s="74"/>
      <c r="CS89" s="142">
        <v>385</v>
      </c>
      <c r="CT89" s="91">
        <f t="shared" si="79"/>
        <v>5.4545454545454543E-2</v>
      </c>
      <c r="CU89" s="92">
        <f t="shared" si="80"/>
        <v>0</v>
      </c>
      <c r="CV89" s="92">
        <f t="shared" si="81"/>
        <v>0</v>
      </c>
      <c r="CW89" s="92">
        <f t="shared" si="82"/>
        <v>0</v>
      </c>
      <c r="CX89" s="92">
        <f t="shared" si="83"/>
        <v>0</v>
      </c>
      <c r="CY89" s="92">
        <f t="shared" si="84"/>
        <v>0</v>
      </c>
      <c r="CZ89" s="92">
        <f t="shared" si="85"/>
        <v>0</v>
      </c>
      <c r="DA89" s="92">
        <f t="shared" si="86"/>
        <v>0</v>
      </c>
      <c r="DB89" s="92">
        <f t="shared" si="87"/>
        <v>0</v>
      </c>
      <c r="DC89" s="92">
        <f t="shared" si="88"/>
        <v>0</v>
      </c>
      <c r="DD89" s="92">
        <f t="shared" si="89"/>
        <v>0</v>
      </c>
      <c r="DE89" s="93">
        <f t="shared" si="90"/>
        <v>0</v>
      </c>
      <c r="DF89" s="79">
        <f t="shared" si="75"/>
        <v>5.4545454545454543E-2</v>
      </c>
      <c r="DG89" s="87" t="str">
        <f t="shared" si="91"/>
        <v>BAJO</v>
      </c>
      <c r="DH89" s="70"/>
      <c r="DI89" s="150">
        <v>35.034999999999997</v>
      </c>
      <c r="DJ89" s="103">
        <f t="shared" si="92"/>
        <v>0.59940059940059942</v>
      </c>
      <c r="DK89" s="92">
        <f t="shared" si="93"/>
        <v>0</v>
      </c>
      <c r="DL89" s="92">
        <f t="shared" si="94"/>
        <v>0</v>
      </c>
      <c r="DM89" s="92">
        <f t="shared" si="95"/>
        <v>0</v>
      </c>
      <c r="DN89" s="92">
        <f t="shared" si="96"/>
        <v>0</v>
      </c>
      <c r="DO89" s="92">
        <f t="shared" si="97"/>
        <v>0</v>
      </c>
      <c r="DP89" s="92">
        <f t="shared" si="98"/>
        <v>0</v>
      </c>
      <c r="DQ89" s="92">
        <f t="shared" si="99"/>
        <v>0</v>
      </c>
      <c r="DR89" s="92">
        <f t="shared" si="100"/>
        <v>0</v>
      </c>
      <c r="DS89" s="92">
        <f t="shared" si="101"/>
        <v>0</v>
      </c>
      <c r="DT89" s="92">
        <f t="shared" si="102"/>
        <v>0</v>
      </c>
      <c r="DU89" s="93">
        <f t="shared" si="103"/>
        <v>0</v>
      </c>
      <c r="DV89" s="79">
        <f t="shared" si="108"/>
        <v>0.59940059940059942</v>
      </c>
      <c r="DW89" s="175" t="str">
        <f t="shared" si="67"/>
        <v>BAJO</v>
      </c>
      <c r="DX89" s="161"/>
      <c r="DY89" s="163">
        <f t="shared" si="104"/>
        <v>500.5</v>
      </c>
      <c r="DZ89" s="164">
        <f t="shared" si="105"/>
        <v>654.5</v>
      </c>
      <c r="EA89" s="257">
        <v>89</v>
      </c>
      <c r="EB89" s="258">
        <v>25</v>
      </c>
      <c r="EC89" s="257"/>
      <c r="ED89" s="258"/>
      <c r="EE89" s="257"/>
      <c r="EF89" s="258"/>
      <c r="EG89" s="257"/>
      <c r="EH89" s="258"/>
      <c r="EI89" s="257"/>
      <c r="EJ89" s="258"/>
      <c r="EK89" s="257"/>
      <c r="EL89" s="258"/>
      <c r="EM89" s="257"/>
      <c r="EN89" s="258"/>
      <c r="EO89" s="257"/>
      <c r="EP89" s="258"/>
      <c r="EQ89" s="257"/>
      <c r="ER89" s="258"/>
      <c r="ES89" s="257"/>
      <c r="ET89" s="258"/>
      <c r="EU89" s="257"/>
      <c r="EV89" s="258"/>
      <c r="EW89" s="257"/>
      <c r="EX89" s="267"/>
    </row>
    <row r="90" spans="1:154" ht="170.1" customHeight="1" thickTop="1" thickBot="1" x14ac:dyDescent="0.3">
      <c r="A90" s="153">
        <v>83</v>
      </c>
      <c r="B90" s="185" t="s">
        <v>126</v>
      </c>
      <c r="C90" s="182" t="s">
        <v>222</v>
      </c>
      <c r="D90" s="221">
        <f t="shared" si="46"/>
        <v>508</v>
      </c>
      <c r="E90" s="232">
        <v>329</v>
      </c>
      <c r="F90" s="223">
        <v>164</v>
      </c>
      <c r="G90" s="224">
        <v>15</v>
      </c>
      <c r="H90" s="231">
        <v>4</v>
      </c>
      <c r="I90" s="222">
        <v>0</v>
      </c>
      <c r="J90" s="111">
        <v>41</v>
      </c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211">
        <f t="shared" si="60"/>
        <v>41</v>
      </c>
      <c r="W90" s="111">
        <v>22</v>
      </c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215">
        <f t="shared" si="69"/>
        <v>22</v>
      </c>
      <c r="AJ90" s="37">
        <f t="shared" si="70"/>
        <v>370</v>
      </c>
      <c r="AK90" s="36">
        <f t="shared" si="71"/>
        <v>0</v>
      </c>
      <c r="AL90" s="35">
        <f t="shared" si="72"/>
        <v>186</v>
      </c>
      <c r="AM90" s="23">
        <v>30</v>
      </c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195">
        <f t="shared" si="61"/>
        <v>30</v>
      </c>
      <c r="AZ90" s="120">
        <v>0</v>
      </c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95">
        <f t="shared" si="62"/>
        <v>0</v>
      </c>
      <c r="BM90" s="120">
        <v>2</v>
      </c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1"/>
      <c r="BY90" s="191">
        <f t="shared" si="107"/>
        <v>2</v>
      </c>
      <c r="BZ90" s="120">
        <v>3</v>
      </c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204">
        <f t="shared" si="64"/>
        <v>3</v>
      </c>
      <c r="CM90" s="43">
        <f t="shared" si="78"/>
        <v>338</v>
      </c>
      <c r="CN90" s="42">
        <f t="shared" si="73"/>
        <v>0</v>
      </c>
      <c r="CO90" s="41">
        <f t="shared" si="106"/>
        <v>183</v>
      </c>
      <c r="CP90" s="77"/>
      <c r="CQ90" s="253">
        <f t="shared" si="74"/>
        <v>30</v>
      </c>
      <c r="CR90" s="74"/>
      <c r="CS90" s="142">
        <v>385</v>
      </c>
      <c r="CT90" s="91">
        <f t="shared" si="79"/>
        <v>7.792207792207792E-2</v>
      </c>
      <c r="CU90" s="92">
        <f t="shared" si="80"/>
        <v>0</v>
      </c>
      <c r="CV90" s="92">
        <f t="shared" si="81"/>
        <v>0</v>
      </c>
      <c r="CW90" s="92">
        <f t="shared" si="82"/>
        <v>0</v>
      </c>
      <c r="CX90" s="92">
        <f t="shared" si="83"/>
        <v>0</v>
      </c>
      <c r="CY90" s="92">
        <f t="shared" si="84"/>
        <v>0</v>
      </c>
      <c r="CZ90" s="92">
        <f t="shared" si="85"/>
        <v>0</v>
      </c>
      <c r="DA90" s="92">
        <f t="shared" si="86"/>
        <v>0</v>
      </c>
      <c r="DB90" s="92">
        <f t="shared" si="87"/>
        <v>0</v>
      </c>
      <c r="DC90" s="92">
        <f t="shared" si="88"/>
        <v>0</v>
      </c>
      <c r="DD90" s="92">
        <f t="shared" si="89"/>
        <v>0</v>
      </c>
      <c r="DE90" s="93">
        <f t="shared" si="90"/>
        <v>0</v>
      </c>
      <c r="DF90" s="79">
        <f t="shared" si="75"/>
        <v>7.792207792207792E-2</v>
      </c>
      <c r="DG90" s="87" t="str">
        <f t="shared" si="91"/>
        <v>BAJO</v>
      </c>
      <c r="DH90" s="70"/>
      <c r="DI90" s="150">
        <v>35.034999999999997</v>
      </c>
      <c r="DJ90" s="103">
        <f t="shared" si="92"/>
        <v>0.85628657057228497</v>
      </c>
      <c r="DK90" s="92">
        <f t="shared" si="93"/>
        <v>0</v>
      </c>
      <c r="DL90" s="92">
        <f t="shared" si="94"/>
        <v>0</v>
      </c>
      <c r="DM90" s="92">
        <f t="shared" si="95"/>
        <v>0</v>
      </c>
      <c r="DN90" s="92">
        <f t="shared" si="96"/>
        <v>0</v>
      </c>
      <c r="DO90" s="92">
        <f t="shared" si="97"/>
        <v>0</v>
      </c>
      <c r="DP90" s="92">
        <f t="shared" si="98"/>
        <v>0</v>
      </c>
      <c r="DQ90" s="92">
        <f t="shared" si="99"/>
        <v>0</v>
      </c>
      <c r="DR90" s="92">
        <f t="shared" si="100"/>
        <v>0</v>
      </c>
      <c r="DS90" s="92">
        <f t="shared" si="101"/>
        <v>0</v>
      </c>
      <c r="DT90" s="92">
        <f t="shared" si="102"/>
        <v>0</v>
      </c>
      <c r="DU90" s="93">
        <f t="shared" si="103"/>
        <v>0</v>
      </c>
      <c r="DV90" s="79">
        <f t="shared" si="108"/>
        <v>0.85628657057228497</v>
      </c>
      <c r="DW90" s="175" t="str">
        <f t="shared" si="67"/>
        <v>BAJO</v>
      </c>
      <c r="DX90" s="161"/>
      <c r="DY90" s="163">
        <f t="shared" si="104"/>
        <v>500.5</v>
      </c>
      <c r="DZ90" s="164">
        <f t="shared" si="105"/>
        <v>654.5</v>
      </c>
      <c r="EA90" s="257">
        <v>90</v>
      </c>
      <c r="EB90" s="258">
        <v>46</v>
      </c>
      <c r="EC90" s="257"/>
      <c r="ED90" s="258"/>
      <c r="EE90" s="257"/>
      <c r="EF90" s="258"/>
      <c r="EG90" s="257"/>
      <c r="EH90" s="258"/>
      <c r="EI90" s="257"/>
      <c r="EJ90" s="258"/>
      <c r="EK90" s="257"/>
      <c r="EL90" s="258"/>
      <c r="EM90" s="257"/>
      <c r="EN90" s="258"/>
      <c r="EO90" s="257"/>
      <c r="EP90" s="258"/>
      <c r="EQ90" s="257"/>
      <c r="ER90" s="258"/>
      <c r="ES90" s="257"/>
      <c r="ET90" s="258"/>
      <c r="EU90" s="257"/>
      <c r="EV90" s="258"/>
      <c r="EW90" s="257"/>
      <c r="EX90" s="267"/>
    </row>
    <row r="91" spans="1:154" ht="218.1" customHeight="1" thickTop="1" thickBot="1" x14ac:dyDescent="0.3">
      <c r="A91" s="154">
        <v>84</v>
      </c>
      <c r="B91" s="185" t="s">
        <v>140</v>
      </c>
      <c r="C91" s="182" t="s">
        <v>223</v>
      </c>
      <c r="D91" s="221">
        <f t="shared" si="46"/>
        <v>274</v>
      </c>
      <c r="E91" s="232">
        <v>166</v>
      </c>
      <c r="F91" s="223">
        <v>91</v>
      </c>
      <c r="G91" s="224">
        <v>17</v>
      </c>
      <c r="H91" s="231">
        <v>28</v>
      </c>
      <c r="I91" s="222">
        <v>0</v>
      </c>
      <c r="J91" s="111">
        <v>15</v>
      </c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211">
        <f t="shared" si="60"/>
        <v>15</v>
      </c>
      <c r="W91" s="111">
        <v>12</v>
      </c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215">
        <f t="shared" si="69"/>
        <v>12</v>
      </c>
      <c r="AJ91" s="37">
        <f t="shared" si="70"/>
        <v>181</v>
      </c>
      <c r="AK91" s="36">
        <f t="shared" si="71"/>
        <v>0</v>
      </c>
      <c r="AL91" s="35">
        <f t="shared" si="72"/>
        <v>103</v>
      </c>
      <c r="AM91" s="23">
        <v>7</v>
      </c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195">
        <f t="shared" si="61"/>
        <v>7</v>
      </c>
      <c r="AZ91" s="120">
        <v>2</v>
      </c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95">
        <f t="shared" si="62"/>
        <v>2</v>
      </c>
      <c r="BM91" s="120">
        <v>1</v>
      </c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1"/>
      <c r="BY91" s="191">
        <f t="shared" si="107"/>
        <v>1</v>
      </c>
      <c r="BZ91" s="120">
        <v>0</v>
      </c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204">
        <f t="shared" si="64"/>
        <v>0</v>
      </c>
      <c r="CM91" s="43">
        <f t="shared" si="78"/>
        <v>173</v>
      </c>
      <c r="CN91" s="42">
        <f t="shared" si="73"/>
        <v>0</v>
      </c>
      <c r="CO91" s="41">
        <f t="shared" si="106"/>
        <v>101</v>
      </c>
      <c r="CP91" s="77"/>
      <c r="CQ91" s="253">
        <f t="shared" si="74"/>
        <v>7</v>
      </c>
      <c r="CR91" s="74"/>
      <c r="CS91" s="142">
        <v>165</v>
      </c>
      <c r="CT91" s="91">
        <f t="shared" si="79"/>
        <v>4.2424242424242427E-2</v>
      </c>
      <c r="CU91" s="92">
        <f t="shared" si="80"/>
        <v>0</v>
      </c>
      <c r="CV91" s="92">
        <f t="shared" si="81"/>
        <v>0</v>
      </c>
      <c r="CW91" s="92">
        <f t="shared" si="82"/>
        <v>0</v>
      </c>
      <c r="CX91" s="92">
        <f t="shared" si="83"/>
        <v>0</v>
      </c>
      <c r="CY91" s="92">
        <f t="shared" si="84"/>
        <v>0</v>
      </c>
      <c r="CZ91" s="92">
        <f t="shared" si="85"/>
        <v>0</v>
      </c>
      <c r="DA91" s="92">
        <f t="shared" si="86"/>
        <v>0</v>
      </c>
      <c r="DB91" s="92">
        <f t="shared" si="87"/>
        <v>0</v>
      </c>
      <c r="DC91" s="92">
        <f t="shared" si="88"/>
        <v>0</v>
      </c>
      <c r="DD91" s="92">
        <f t="shared" si="89"/>
        <v>0</v>
      </c>
      <c r="DE91" s="93">
        <f t="shared" si="90"/>
        <v>0</v>
      </c>
      <c r="DF91" s="79">
        <f t="shared" si="75"/>
        <v>4.2424242424242427E-2</v>
      </c>
      <c r="DG91" s="87" t="str">
        <f t="shared" si="91"/>
        <v>BAJO</v>
      </c>
      <c r="DH91" s="70"/>
      <c r="DI91" s="150">
        <v>15.014999999999999</v>
      </c>
      <c r="DJ91" s="103">
        <f t="shared" si="92"/>
        <v>0.46620046620046623</v>
      </c>
      <c r="DK91" s="92">
        <f t="shared" si="93"/>
        <v>0</v>
      </c>
      <c r="DL91" s="92">
        <f t="shared" si="94"/>
        <v>0</v>
      </c>
      <c r="DM91" s="92">
        <f t="shared" si="95"/>
        <v>0</v>
      </c>
      <c r="DN91" s="92">
        <f t="shared" si="96"/>
        <v>0</v>
      </c>
      <c r="DO91" s="92">
        <f t="shared" si="97"/>
        <v>0</v>
      </c>
      <c r="DP91" s="92">
        <f t="shared" si="98"/>
        <v>0</v>
      </c>
      <c r="DQ91" s="92">
        <f t="shared" si="99"/>
        <v>0</v>
      </c>
      <c r="DR91" s="92">
        <f t="shared" si="100"/>
        <v>0</v>
      </c>
      <c r="DS91" s="92">
        <f t="shared" si="101"/>
        <v>0</v>
      </c>
      <c r="DT91" s="92">
        <f t="shared" si="102"/>
        <v>0</v>
      </c>
      <c r="DU91" s="93">
        <f t="shared" si="103"/>
        <v>0</v>
      </c>
      <c r="DV91" s="79">
        <f t="shared" si="108"/>
        <v>0.46620046620046623</v>
      </c>
      <c r="DW91" s="175" t="str">
        <f t="shared" si="67"/>
        <v>BAJO</v>
      </c>
      <c r="DX91" s="161"/>
      <c r="DY91" s="163">
        <f t="shared" si="104"/>
        <v>214.5</v>
      </c>
      <c r="DZ91" s="164">
        <f t="shared" si="105"/>
        <v>280.5</v>
      </c>
      <c r="EA91" s="257">
        <v>32</v>
      </c>
      <c r="EB91" s="258">
        <v>20</v>
      </c>
      <c r="EC91" s="257"/>
      <c r="ED91" s="258"/>
      <c r="EE91" s="257"/>
      <c r="EF91" s="258"/>
      <c r="EG91" s="257"/>
      <c r="EH91" s="258"/>
      <c r="EI91" s="257"/>
      <c r="EJ91" s="258"/>
      <c r="EK91" s="257"/>
      <c r="EL91" s="258"/>
      <c r="EM91" s="257"/>
      <c r="EN91" s="258"/>
      <c r="EO91" s="257"/>
      <c r="EP91" s="258"/>
      <c r="EQ91" s="257"/>
      <c r="ER91" s="258"/>
      <c r="ES91" s="257"/>
      <c r="ET91" s="258"/>
      <c r="EU91" s="257"/>
      <c r="EV91" s="258"/>
      <c r="EW91" s="257"/>
      <c r="EX91" s="267"/>
    </row>
    <row r="92" spans="1:154" ht="218.1" customHeight="1" thickTop="1" thickBot="1" x14ac:dyDescent="0.3">
      <c r="A92" s="155">
        <v>85</v>
      </c>
      <c r="B92" s="187" t="s">
        <v>91</v>
      </c>
      <c r="C92" s="182" t="s">
        <v>224</v>
      </c>
      <c r="D92" s="221">
        <f t="shared" si="46"/>
        <v>1547</v>
      </c>
      <c r="E92" s="232">
        <v>542</v>
      </c>
      <c r="F92" s="223">
        <v>880</v>
      </c>
      <c r="G92" s="224">
        <v>125</v>
      </c>
      <c r="H92" s="231">
        <v>20</v>
      </c>
      <c r="I92" s="222">
        <v>0</v>
      </c>
      <c r="J92" s="111">
        <v>63</v>
      </c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211">
        <f t="shared" si="60"/>
        <v>63</v>
      </c>
      <c r="W92" s="111">
        <v>68</v>
      </c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215">
        <f t="shared" si="69"/>
        <v>68</v>
      </c>
      <c r="AJ92" s="37">
        <f t="shared" si="70"/>
        <v>605</v>
      </c>
      <c r="AK92" s="36">
        <f t="shared" si="71"/>
        <v>0</v>
      </c>
      <c r="AL92" s="35">
        <f t="shared" si="72"/>
        <v>948</v>
      </c>
      <c r="AM92" s="23">
        <v>76</v>
      </c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195">
        <f t="shared" si="61"/>
        <v>76</v>
      </c>
      <c r="AZ92" s="120">
        <v>7</v>
      </c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95">
        <f t="shared" si="62"/>
        <v>7</v>
      </c>
      <c r="BM92" s="120">
        <v>2</v>
      </c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1"/>
      <c r="BY92" s="191">
        <f t="shared" si="107"/>
        <v>2</v>
      </c>
      <c r="BZ92" s="120">
        <v>0</v>
      </c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204">
        <f t="shared" si="64"/>
        <v>0</v>
      </c>
      <c r="CM92" s="43">
        <f t="shared" si="78"/>
        <v>527</v>
      </c>
      <c r="CN92" s="42">
        <f t="shared" si="73"/>
        <v>0</v>
      </c>
      <c r="CO92" s="41">
        <f t="shared" si="106"/>
        <v>941</v>
      </c>
      <c r="CP92" s="77"/>
      <c r="CQ92" s="253">
        <f t="shared" si="74"/>
        <v>76</v>
      </c>
      <c r="CR92" s="74"/>
      <c r="CS92" s="142">
        <v>375</v>
      </c>
      <c r="CT92" s="91">
        <f t="shared" si="79"/>
        <v>0.20266666666666666</v>
      </c>
      <c r="CU92" s="92">
        <f t="shared" si="80"/>
        <v>0</v>
      </c>
      <c r="CV92" s="92">
        <f t="shared" si="81"/>
        <v>0</v>
      </c>
      <c r="CW92" s="92">
        <f t="shared" si="82"/>
        <v>0</v>
      </c>
      <c r="CX92" s="92">
        <f t="shared" si="83"/>
        <v>0</v>
      </c>
      <c r="CY92" s="92">
        <f t="shared" si="84"/>
        <v>0</v>
      </c>
      <c r="CZ92" s="92">
        <f t="shared" si="85"/>
        <v>0</v>
      </c>
      <c r="DA92" s="92">
        <f t="shared" si="86"/>
        <v>0</v>
      </c>
      <c r="DB92" s="92">
        <f t="shared" si="87"/>
        <v>0</v>
      </c>
      <c r="DC92" s="92">
        <f t="shared" si="88"/>
        <v>0</v>
      </c>
      <c r="DD92" s="92">
        <f t="shared" si="89"/>
        <v>0</v>
      </c>
      <c r="DE92" s="93">
        <f t="shared" si="90"/>
        <v>0</v>
      </c>
      <c r="DF92" s="79">
        <f t="shared" si="75"/>
        <v>0.20266666666666666</v>
      </c>
      <c r="DG92" s="87" t="str">
        <f t="shared" si="91"/>
        <v>MUY BUENO</v>
      </c>
      <c r="DH92" s="70"/>
      <c r="DI92" s="150">
        <v>34.125</v>
      </c>
      <c r="DJ92" s="103">
        <f t="shared" si="92"/>
        <v>2.2271062271062272</v>
      </c>
      <c r="DK92" s="92">
        <f t="shared" si="93"/>
        <v>0</v>
      </c>
      <c r="DL92" s="92">
        <f t="shared" si="94"/>
        <v>0</v>
      </c>
      <c r="DM92" s="92">
        <f t="shared" si="95"/>
        <v>0</v>
      </c>
      <c r="DN92" s="92">
        <f t="shared" si="96"/>
        <v>0</v>
      </c>
      <c r="DO92" s="92">
        <f t="shared" si="97"/>
        <v>0</v>
      </c>
      <c r="DP92" s="92">
        <f t="shared" si="98"/>
        <v>0</v>
      </c>
      <c r="DQ92" s="92">
        <f t="shared" si="99"/>
        <v>0</v>
      </c>
      <c r="DR92" s="92">
        <f t="shared" si="100"/>
        <v>0</v>
      </c>
      <c r="DS92" s="92">
        <f t="shared" si="101"/>
        <v>0</v>
      </c>
      <c r="DT92" s="92">
        <f t="shared" si="102"/>
        <v>0</v>
      </c>
      <c r="DU92" s="93">
        <f t="shared" si="103"/>
        <v>0</v>
      </c>
      <c r="DV92" s="79">
        <f t="shared" si="108"/>
        <v>2.2271062271062272</v>
      </c>
      <c r="DW92" s="175" t="str">
        <f t="shared" si="67"/>
        <v>MUY BUENO</v>
      </c>
      <c r="DX92" s="161"/>
      <c r="DY92" s="163">
        <f t="shared" si="104"/>
        <v>487.5</v>
      </c>
      <c r="DZ92" s="164">
        <f t="shared" si="105"/>
        <v>637.5</v>
      </c>
      <c r="EA92" s="257">
        <v>107</v>
      </c>
      <c r="EB92" s="258">
        <v>44</v>
      </c>
      <c r="EC92" s="257"/>
      <c r="ED92" s="258"/>
      <c r="EE92" s="257"/>
      <c r="EF92" s="258"/>
      <c r="EG92" s="257"/>
      <c r="EH92" s="258"/>
      <c r="EI92" s="257"/>
      <c r="EJ92" s="258"/>
      <c r="EK92" s="257"/>
      <c r="EL92" s="258"/>
      <c r="EM92" s="257"/>
      <c r="EN92" s="258"/>
      <c r="EO92" s="257"/>
      <c r="EP92" s="258"/>
      <c r="EQ92" s="257"/>
      <c r="ER92" s="258"/>
      <c r="ES92" s="257"/>
      <c r="ET92" s="258"/>
      <c r="EU92" s="257"/>
      <c r="EV92" s="258"/>
      <c r="EW92" s="257"/>
      <c r="EX92" s="267"/>
    </row>
    <row r="93" spans="1:154" ht="218.1" customHeight="1" thickTop="1" thickBot="1" x14ac:dyDescent="0.3">
      <c r="A93" s="155">
        <v>86</v>
      </c>
      <c r="B93" s="187" t="s">
        <v>92</v>
      </c>
      <c r="C93" s="182" t="s">
        <v>225</v>
      </c>
      <c r="D93" s="221">
        <f t="shared" si="46"/>
        <v>1559</v>
      </c>
      <c r="E93" s="232">
        <v>537</v>
      </c>
      <c r="F93" s="223">
        <v>942</v>
      </c>
      <c r="G93" s="224">
        <v>79</v>
      </c>
      <c r="H93" s="231">
        <v>9</v>
      </c>
      <c r="I93" s="222">
        <v>1</v>
      </c>
      <c r="J93" s="111">
        <v>61</v>
      </c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211">
        <f t="shared" si="60"/>
        <v>61</v>
      </c>
      <c r="W93" s="111">
        <v>45</v>
      </c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215">
        <f t="shared" si="69"/>
        <v>45</v>
      </c>
      <c r="AJ93" s="37">
        <f t="shared" si="70"/>
        <v>599</v>
      </c>
      <c r="AK93" s="36">
        <f t="shared" si="71"/>
        <v>1</v>
      </c>
      <c r="AL93" s="35">
        <f t="shared" si="72"/>
        <v>987</v>
      </c>
      <c r="AM93" s="23">
        <v>60</v>
      </c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195">
        <f t="shared" si="61"/>
        <v>60</v>
      </c>
      <c r="AZ93" s="120">
        <v>7</v>
      </c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95">
        <f t="shared" si="62"/>
        <v>7</v>
      </c>
      <c r="BM93" s="120">
        <v>0</v>
      </c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1"/>
      <c r="BY93" s="191">
        <f t="shared" si="107"/>
        <v>0</v>
      </c>
      <c r="BZ93" s="120">
        <v>0</v>
      </c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204">
        <f t="shared" si="64"/>
        <v>0</v>
      </c>
      <c r="CM93" s="43">
        <f t="shared" si="78"/>
        <v>539</v>
      </c>
      <c r="CN93" s="42">
        <f t="shared" si="73"/>
        <v>1</v>
      </c>
      <c r="CO93" s="41">
        <f t="shared" si="106"/>
        <v>980</v>
      </c>
      <c r="CP93" s="77"/>
      <c r="CQ93" s="253">
        <f t="shared" si="74"/>
        <v>60</v>
      </c>
      <c r="CR93" s="74"/>
      <c r="CS93" s="142">
        <v>375</v>
      </c>
      <c r="CT93" s="91">
        <f t="shared" si="79"/>
        <v>0.16</v>
      </c>
      <c r="CU93" s="92">
        <f t="shared" si="80"/>
        <v>0</v>
      </c>
      <c r="CV93" s="92">
        <f t="shared" si="81"/>
        <v>0</v>
      </c>
      <c r="CW93" s="92">
        <f t="shared" si="82"/>
        <v>0</v>
      </c>
      <c r="CX93" s="92">
        <f t="shared" si="83"/>
        <v>0</v>
      </c>
      <c r="CY93" s="92">
        <f t="shared" si="84"/>
        <v>0</v>
      </c>
      <c r="CZ93" s="92">
        <f t="shared" si="85"/>
        <v>0</v>
      </c>
      <c r="DA93" s="92">
        <f t="shared" si="86"/>
        <v>0</v>
      </c>
      <c r="DB93" s="92">
        <f t="shared" si="87"/>
        <v>0</v>
      </c>
      <c r="DC93" s="92">
        <f t="shared" si="88"/>
        <v>0</v>
      </c>
      <c r="DD93" s="92">
        <f t="shared" si="89"/>
        <v>0</v>
      </c>
      <c r="DE93" s="93">
        <f t="shared" si="90"/>
        <v>0</v>
      </c>
      <c r="DF93" s="79">
        <f t="shared" si="75"/>
        <v>0.16</v>
      </c>
      <c r="DG93" s="87" t="str">
        <f t="shared" si="91"/>
        <v>BUENO</v>
      </c>
      <c r="DH93" s="70"/>
      <c r="DI93" s="150">
        <v>34.125</v>
      </c>
      <c r="DJ93" s="103">
        <f t="shared" si="92"/>
        <v>1.7582417582417582</v>
      </c>
      <c r="DK93" s="92">
        <f t="shared" si="93"/>
        <v>0</v>
      </c>
      <c r="DL93" s="92">
        <f t="shared" si="94"/>
        <v>0</v>
      </c>
      <c r="DM93" s="92">
        <f t="shared" si="95"/>
        <v>0</v>
      </c>
      <c r="DN93" s="92">
        <f t="shared" si="96"/>
        <v>0</v>
      </c>
      <c r="DO93" s="92">
        <f t="shared" si="97"/>
        <v>0</v>
      </c>
      <c r="DP93" s="92">
        <f t="shared" si="98"/>
        <v>0</v>
      </c>
      <c r="DQ93" s="92">
        <f t="shared" si="99"/>
        <v>0</v>
      </c>
      <c r="DR93" s="92">
        <f t="shared" si="100"/>
        <v>0</v>
      </c>
      <c r="DS93" s="92">
        <f t="shared" si="101"/>
        <v>0</v>
      </c>
      <c r="DT93" s="92">
        <f t="shared" si="102"/>
        <v>0</v>
      </c>
      <c r="DU93" s="93">
        <f t="shared" si="103"/>
        <v>0</v>
      </c>
      <c r="DV93" s="79">
        <f t="shared" si="108"/>
        <v>1.7582417582417582</v>
      </c>
      <c r="DW93" s="175" t="str">
        <f t="shared" si="67"/>
        <v>MUY BUENO</v>
      </c>
      <c r="DX93" s="161"/>
      <c r="DY93" s="163">
        <f t="shared" si="104"/>
        <v>487.5</v>
      </c>
      <c r="DZ93" s="164">
        <f t="shared" si="105"/>
        <v>637.5</v>
      </c>
      <c r="EA93" s="257">
        <v>93</v>
      </c>
      <c r="EB93" s="258">
        <v>39</v>
      </c>
      <c r="EC93" s="257"/>
      <c r="ED93" s="258"/>
      <c r="EE93" s="257"/>
      <c r="EF93" s="258"/>
      <c r="EG93" s="257"/>
      <c r="EH93" s="258"/>
      <c r="EI93" s="257"/>
      <c r="EJ93" s="258"/>
      <c r="EK93" s="257"/>
      <c r="EL93" s="258"/>
      <c r="EM93" s="257"/>
      <c r="EN93" s="258"/>
      <c r="EO93" s="257"/>
      <c r="EP93" s="258"/>
      <c r="EQ93" s="257"/>
      <c r="ER93" s="258"/>
      <c r="ES93" s="257"/>
      <c r="ET93" s="258"/>
      <c r="EU93" s="257"/>
      <c r="EV93" s="258"/>
      <c r="EW93" s="257"/>
      <c r="EX93" s="267"/>
    </row>
    <row r="94" spans="1:154" ht="218.1" customHeight="1" thickTop="1" thickBot="1" x14ac:dyDescent="0.3">
      <c r="A94" s="155">
        <v>87</v>
      </c>
      <c r="B94" s="187" t="s">
        <v>93</v>
      </c>
      <c r="C94" s="182" t="s">
        <v>226</v>
      </c>
      <c r="D94" s="221">
        <f t="shared" si="46"/>
        <v>1697</v>
      </c>
      <c r="E94" s="232">
        <v>531</v>
      </c>
      <c r="F94" s="223">
        <v>1067</v>
      </c>
      <c r="G94" s="224">
        <v>99</v>
      </c>
      <c r="H94" s="231">
        <v>7</v>
      </c>
      <c r="I94" s="222">
        <v>0</v>
      </c>
      <c r="J94" s="111">
        <v>72</v>
      </c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211">
        <f t="shared" si="60"/>
        <v>72</v>
      </c>
      <c r="W94" s="111">
        <v>123</v>
      </c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215">
        <f t="shared" si="69"/>
        <v>123</v>
      </c>
      <c r="AJ94" s="37">
        <f t="shared" si="70"/>
        <v>603</v>
      </c>
      <c r="AK94" s="36">
        <f t="shared" si="71"/>
        <v>0</v>
      </c>
      <c r="AL94" s="35">
        <f t="shared" si="72"/>
        <v>1190</v>
      </c>
      <c r="AM94" s="23">
        <v>71</v>
      </c>
      <c r="AN94" s="23"/>
      <c r="AO94" s="23"/>
      <c r="AP94" s="23"/>
      <c r="AQ94" s="23"/>
      <c r="AR94" s="23"/>
      <c r="AS94" s="24"/>
      <c r="AT94" s="24"/>
      <c r="AU94" s="24"/>
      <c r="AV94" s="24"/>
      <c r="AW94" s="24"/>
      <c r="AX94" s="24"/>
      <c r="AY94" s="195">
        <f t="shared" si="61"/>
        <v>71</v>
      </c>
      <c r="AZ94" s="120">
        <v>1</v>
      </c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95">
        <f t="shared" si="62"/>
        <v>1</v>
      </c>
      <c r="BM94" s="120">
        <v>1</v>
      </c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1"/>
      <c r="BY94" s="191">
        <f t="shared" si="107"/>
        <v>1</v>
      </c>
      <c r="BZ94" s="120">
        <v>1</v>
      </c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204">
        <f t="shared" si="64"/>
        <v>1</v>
      </c>
      <c r="CM94" s="43">
        <f t="shared" si="78"/>
        <v>531</v>
      </c>
      <c r="CN94" s="42">
        <f t="shared" si="73"/>
        <v>0</v>
      </c>
      <c r="CO94" s="41">
        <f t="shared" si="106"/>
        <v>1188</v>
      </c>
      <c r="CP94" s="77"/>
      <c r="CQ94" s="253">
        <f t="shared" si="74"/>
        <v>71</v>
      </c>
      <c r="CR94" s="74"/>
      <c r="CS94" s="142">
        <v>375</v>
      </c>
      <c r="CT94" s="91">
        <f t="shared" si="79"/>
        <v>0.18933333333333333</v>
      </c>
      <c r="CU94" s="92">
        <f t="shared" si="80"/>
        <v>0</v>
      </c>
      <c r="CV94" s="92">
        <f t="shared" si="81"/>
        <v>0</v>
      </c>
      <c r="CW94" s="92">
        <f t="shared" si="82"/>
        <v>0</v>
      </c>
      <c r="CX94" s="92">
        <f t="shared" si="83"/>
        <v>0</v>
      </c>
      <c r="CY94" s="92">
        <f t="shared" si="84"/>
        <v>0</v>
      </c>
      <c r="CZ94" s="92">
        <f t="shared" si="85"/>
        <v>0</v>
      </c>
      <c r="DA94" s="92">
        <f t="shared" si="86"/>
        <v>0</v>
      </c>
      <c r="DB94" s="92">
        <f t="shared" si="87"/>
        <v>0</v>
      </c>
      <c r="DC94" s="92">
        <f t="shared" si="88"/>
        <v>0</v>
      </c>
      <c r="DD94" s="92">
        <f t="shared" si="89"/>
        <v>0</v>
      </c>
      <c r="DE94" s="93">
        <f t="shared" si="90"/>
        <v>0</v>
      </c>
      <c r="DF94" s="79">
        <f t="shared" si="75"/>
        <v>0.18933333333333333</v>
      </c>
      <c r="DG94" s="87" t="str">
        <f t="shared" si="91"/>
        <v>BUENO</v>
      </c>
      <c r="DH94" s="70"/>
      <c r="DI94" s="150">
        <v>34.125</v>
      </c>
      <c r="DJ94" s="103">
        <f t="shared" si="92"/>
        <v>2.0805860805860807</v>
      </c>
      <c r="DK94" s="92">
        <f t="shared" si="93"/>
        <v>0</v>
      </c>
      <c r="DL94" s="92">
        <f t="shared" si="94"/>
        <v>0</v>
      </c>
      <c r="DM94" s="92">
        <f t="shared" si="95"/>
        <v>0</v>
      </c>
      <c r="DN94" s="92">
        <f t="shared" si="96"/>
        <v>0</v>
      </c>
      <c r="DO94" s="92">
        <f t="shared" si="97"/>
        <v>0</v>
      </c>
      <c r="DP94" s="92">
        <f t="shared" si="98"/>
        <v>0</v>
      </c>
      <c r="DQ94" s="92">
        <f t="shared" si="99"/>
        <v>0</v>
      </c>
      <c r="DR94" s="92">
        <f t="shared" si="100"/>
        <v>0</v>
      </c>
      <c r="DS94" s="92">
        <f t="shared" si="101"/>
        <v>0</v>
      </c>
      <c r="DT94" s="92">
        <f t="shared" si="102"/>
        <v>0</v>
      </c>
      <c r="DU94" s="93">
        <f t="shared" si="103"/>
        <v>0</v>
      </c>
      <c r="DV94" s="79">
        <f t="shared" si="108"/>
        <v>2.0805860805860807</v>
      </c>
      <c r="DW94" s="175" t="str">
        <f t="shared" si="67"/>
        <v>MUY BUENO</v>
      </c>
      <c r="DX94" s="161"/>
      <c r="DY94" s="163">
        <f t="shared" si="104"/>
        <v>487.5</v>
      </c>
      <c r="DZ94" s="164">
        <f t="shared" si="105"/>
        <v>637.5</v>
      </c>
      <c r="EA94" s="257">
        <v>107</v>
      </c>
      <c r="EB94" s="258">
        <v>33</v>
      </c>
      <c r="EC94" s="257"/>
      <c r="ED94" s="258"/>
      <c r="EE94" s="257"/>
      <c r="EF94" s="258"/>
      <c r="EG94" s="257"/>
      <c r="EH94" s="258"/>
      <c r="EI94" s="257"/>
      <c r="EJ94" s="258"/>
      <c r="EK94" s="257"/>
      <c r="EL94" s="258"/>
      <c r="EM94" s="257"/>
      <c r="EN94" s="258"/>
      <c r="EO94" s="257"/>
      <c r="EP94" s="258"/>
      <c r="EQ94" s="257"/>
      <c r="ER94" s="258"/>
      <c r="ES94" s="257"/>
      <c r="ET94" s="258"/>
      <c r="EU94" s="257"/>
      <c r="EV94" s="258"/>
      <c r="EW94" s="257"/>
      <c r="EX94" s="267"/>
    </row>
    <row r="95" spans="1:154" ht="170.1" customHeight="1" thickTop="1" thickBot="1" x14ac:dyDescent="0.3">
      <c r="A95" s="153">
        <v>88</v>
      </c>
      <c r="B95" s="185" t="s">
        <v>127</v>
      </c>
      <c r="C95" s="182" t="s">
        <v>227</v>
      </c>
      <c r="D95" s="221">
        <f t="shared" si="46"/>
        <v>609</v>
      </c>
      <c r="E95" s="232">
        <v>115</v>
      </c>
      <c r="F95" s="223">
        <v>490</v>
      </c>
      <c r="G95" s="224">
        <v>3</v>
      </c>
      <c r="H95" s="231">
        <v>1</v>
      </c>
      <c r="I95" s="222">
        <v>1</v>
      </c>
      <c r="J95" s="111">
        <v>24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211">
        <f t="shared" si="60"/>
        <v>24</v>
      </c>
      <c r="W95" s="111">
        <v>25</v>
      </c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215">
        <f t="shared" si="69"/>
        <v>25</v>
      </c>
      <c r="AJ95" s="37">
        <f t="shared" si="70"/>
        <v>140</v>
      </c>
      <c r="AK95" s="36">
        <f t="shared" si="71"/>
        <v>1</v>
      </c>
      <c r="AL95" s="35">
        <f t="shared" si="72"/>
        <v>515</v>
      </c>
      <c r="AM95" s="23">
        <v>13</v>
      </c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195">
        <f t="shared" si="61"/>
        <v>13</v>
      </c>
      <c r="AZ95" s="120">
        <v>3</v>
      </c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95">
        <f t="shared" si="62"/>
        <v>3</v>
      </c>
      <c r="BM95" s="120">
        <v>2</v>
      </c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1"/>
      <c r="BY95" s="191">
        <f t="shared" si="107"/>
        <v>2</v>
      </c>
      <c r="BZ95" s="120">
        <v>0</v>
      </c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204">
        <f t="shared" si="64"/>
        <v>0</v>
      </c>
      <c r="CM95" s="43">
        <f t="shared" si="78"/>
        <v>125</v>
      </c>
      <c r="CN95" s="42">
        <f t="shared" si="73"/>
        <v>1</v>
      </c>
      <c r="CO95" s="41">
        <f t="shared" si="106"/>
        <v>512</v>
      </c>
      <c r="CP95" s="77"/>
      <c r="CQ95" s="253">
        <f t="shared" si="74"/>
        <v>13</v>
      </c>
      <c r="CR95" s="74"/>
      <c r="CS95" s="142">
        <v>385</v>
      </c>
      <c r="CT95" s="91">
        <f t="shared" si="79"/>
        <v>3.3766233766233764E-2</v>
      </c>
      <c r="CU95" s="92">
        <f t="shared" si="80"/>
        <v>0</v>
      </c>
      <c r="CV95" s="92">
        <f t="shared" si="81"/>
        <v>0</v>
      </c>
      <c r="CW95" s="92">
        <f t="shared" si="82"/>
        <v>0</v>
      </c>
      <c r="CX95" s="92">
        <f t="shared" si="83"/>
        <v>0</v>
      </c>
      <c r="CY95" s="92">
        <f t="shared" si="84"/>
        <v>0</v>
      </c>
      <c r="CZ95" s="92">
        <f t="shared" si="85"/>
        <v>0</v>
      </c>
      <c r="DA95" s="92">
        <f t="shared" si="86"/>
        <v>0</v>
      </c>
      <c r="DB95" s="92">
        <f t="shared" si="87"/>
        <v>0</v>
      </c>
      <c r="DC95" s="92">
        <f t="shared" si="88"/>
        <v>0</v>
      </c>
      <c r="DD95" s="92">
        <f t="shared" si="89"/>
        <v>0</v>
      </c>
      <c r="DE95" s="93">
        <f t="shared" si="90"/>
        <v>0</v>
      </c>
      <c r="DF95" s="79">
        <f t="shared" si="75"/>
        <v>3.3766233766233764E-2</v>
      </c>
      <c r="DG95" s="87" t="str">
        <f t="shared" si="91"/>
        <v>BAJO</v>
      </c>
      <c r="DH95" s="70"/>
      <c r="DI95" s="150">
        <v>35.034999999999997</v>
      </c>
      <c r="DJ95" s="103">
        <f t="shared" si="92"/>
        <v>0.3710575139146568</v>
      </c>
      <c r="DK95" s="92">
        <f t="shared" si="93"/>
        <v>0</v>
      </c>
      <c r="DL95" s="92">
        <f t="shared" si="94"/>
        <v>0</v>
      </c>
      <c r="DM95" s="92">
        <f t="shared" si="95"/>
        <v>0</v>
      </c>
      <c r="DN95" s="92">
        <f t="shared" si="96"/>
        <v>0</v>
      </c>
      <c r="DO95" s="92">
        <f t="shared" si="97"/>
        <v>0</v>
      </c>
      <c r="DP95" s="92">
        <f t="shared" si="98"/>
        <v>0</v>
      </c>
      <c r="DQ95" s="92">
        <f t="shared" si="99"/>
        <v>0</v>
      </c>
      <c r="DR95" s="92">
        <f t="shared" si="100"/>
        <v>0</v>
      </c>
      <c r="DS95" s="92">
        <f t="shared" si="101"/>
        <v>0</v>
      </c>
      <c r="DT95" s="92">
        <f t="shared" si="102"/>
        <v>0</v>
      </c>
      <c r="DU95" s="93">
        <f t="shared" si="103"/>
        <v>0</v>
      </c>
      <c r="DV95" s="79">
        <f t="shared" si="108"/>
        <v>0.3710575139146568</v>
      </c>
      <c r="DW95" s="175" t="str">
        <f t="shared" si="67"/>
        <v>BAJO</v>
      </c>
      <c r="DX95" s="161"/>
      <c r="DY95" s="163">
        <f t="shared" si="104"/>
        <v>500.5</v>
      </c>
      <c r="DZ95" s="164">
        <f t="shared" si="105"/>
        <v>654.5</v>
      </c>
      <c r="EA95" s="257">
        <v>74</v>
      </c>
      <c r="EB95" s="258">
        <v>44</v>
      </c>
      <c r="EC95" s="257"/>
      <c r="ED95" s="258"/>
      <c r="EE95" s="257"/>
      <c r="EF95" s="258"/>
      <c r="EG95" s="257"/>
      <c r="EH95" s="258"/>
      <c r="EI95" s="257"/>
      <c r="EJ95" s="258"/>
      <c r="EK95" s="257"/>
      <c r="EL95" s="258"/>
      <c r="EM95" s="257"/>
      <c r="EN95" s="258"/>
      <c r="EO95" s="257"/>
      <c r="EP95" s="258"/>
      <c r="EQ95" s="257"/>
      <c r="ER95" s="258"/>
      <c r="ES95" s="257"/>
      <c r="ET95" s="258"/>
      <c r="EU95" s="257"/>
      <c r="EV95" s="258"/>
      <c r="EW95" s="257"/>
      <c r="EX95" s="267"/>
    </row>
    <row r="96" spans="1:154" ht="170.1" customHeight="1" thickTop="1" thickBot="1" x14ac:dyDescent="0.3">
      <c r="A96" s="153">
        <v>89</v>
      </c>
      <c r="B96" s="185" t="s">
        <v>128</v>
      </c>
      <c r="C96" s="182" t="s">
        <v>228</v>
      </c>
      <c r="D96" s="221">
        <f t="shared" si="46"/>
        <v>654</v>
      </c>
      <c r="E96" s="232">
        <v>81</v>
      </c>
      <c r="F96" s="223">
        <v>516</v>
      </c>
      <c r="G96" s="224">
        <v>57</v>
      </c>
      <c r="H96" s="231">
        <v>4</v>
      </c>
      <c r="I96" s="222">
        <v>0</v>
      </c>
      <c r="J96" s="111">
        <v>56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211">
        <f t="shared" si="60"/>
        <v>56</v>
      </c>
      <c r="W96" s="111">
        <v>46</v>
      </c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215">
        <f t="shared" si="69"/>
        <v>46</v>
      </c>
      <c r="AJ96" s="37">
        <f t="shared" si="70"/>
        <v>137</v>
      </c>
      <c r="AK96" s="36">
        <f t="shared" si="71"/>
        <v>0</v>
      </c>
      <c r="AL96" s="35">
        <f t="shared" si="72"/>
        <v>562</v>
      </c>
      <c r="AM96" s="23">
        <v>33</v>
      </c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195">
        <f t="shared" si="61"/>
        <v>33</v>
      </c>
      <c r="AZ96" s="120">
        <v>0</v>
      </c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95">
        <f t="shared" si="62"/>
        <v>0</v>
      </c>
      <c r="BM96" s="120">
        <v>0</v>
      </c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1"/>
      <c r="BY96" s="191">
        <f t="shared" si="107"/>
        <v>0</v>
      </c>
      <c r="BZ96" s="120">
        <v>1</v>
      </c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204">
        <f t="shared" si="64"/>
        <v>1</v>
      </c>
      <c r="CM96" s="43">
        <f t="shared" si="78"/>
        <v>104</v>
      </c>
      <c r="CN96" s="42">
        <f t="shared" si="73"/>
        <v>0</v>
      </c>
      <c r="CO96" s="41">
        <f t="shared" si="106"/>
        <v>561</v>
      </c>
      <c r="CP96" s="77"/>
      <c r="CQ96" s="253">
        <f t="shared" si="74"/>
        <v>33</v>
      </c>
      <c r="CR96" s="74"/>
      <c r="CS96" s="142">
        <v>715</v>
      </c>
      <c r="CT96" s="91">
        <f t="shared" si="79"/>
        <v>4.6153846153846156E-2</v>
      </c>
      <c r="CU96" s="92">
        <f t="shared" si="80"/>
        <v>0</v>
      </c>
      <c r="CV96" s="92">
        <f t="shared" si="81"/>
        <v>0</v>
      </c>
      <c r="CW96" s="92">
        <f t="shared" si="82"/>
        <v>0</v>
      </c>
      <c r="CX96" s="92">
        <f t="shared" si="83"/>
        <v>0</v>
      </c>
      <c r="CY96" s="92">
        <f t="shared" si="84"/>
        <v>0</v>
      </c>
      <c r="CZ96" s="92">
        <f t="shared" si="85"/>
        <v>0</v>
      </c>
      <c r="DA96" s="92">
        <f t="shared" si="86"/>
        <v>0</v>
      </c>
      <c r="DB96" s="92">
        <f t="shared" si="87"/>
        <v>0</v>
      </c>
      <c r="DC96" s="92">
        <f t="shared" si="88"/>
        <v>0</v>
      </c>
      <c r="DD96" s="92">
        <f t="shared" si="89"/>
        <v>0</v>
      </c>
      <c r="DE96" s="93">
        <f t="shared" si="90"/>
        <v>0</v>
      </c>
      <c r="DF96" s="79">
        <f t="shared" si="75"/>
        <v>4.6153846153846156E-2</v>
      </c>
      <c r="DG96" s="87" t="str">
        <f t="shared" si="91"/>
        <v>BAJO</v>
      </c>
      <c r="DH96" s="70"/>
      <c r="DI96" s="150">
        <v>65.064999999999998</v>
      </c>
      <c r="DJ96" s="103">
        <f t="shared" si="92"/>
        <v>0.50718512256973802</v>
      </c>
      <c r="DK96" s="92">
        <f t="shared" si="93"/>
        <v>0</v>
      </c>
      <c r="DL96" s="92">
        <f t="shared" si="94"/>
        <v>0</v>
      </c>
      <c r="DM96" s="92">
        <f t="shared" si="95"/>
        <v>0</v>
      </c>
      <c r="DN96" s="92">
        <f t="shared" si="96"/>
        <v>0</v>
      </c>
      <c r="DO96" s="92">
        <f t="shared" si="97"/>
        <v>0</v>
      </c>
      <c r="DP96" s="92">
        <f t="shared" si="98"/>
        <v>0</v>
      </c>
      <c r="DQ96" s="92">
        <f t="shared" si="99"/>
        <v>0</v>
      </c>
      <c r="DR96" s="92">
        <f t="shared" si="100"/>
        <v>0</v>
      </c>
      <c r="DS96" s="92">
        <f t="shared" si="101"/>
        <v>0</v>
      </c>
      <c r="DT96" s="92">
        <f t="shared" si="102"/>
        <v>0</v>
      </c>
      <c r="DU96" s="93">
        <f t="shared" si="103"/>
        <v>0</v>
      </c>
      <c r="DV96" s="79">
        <f t="shared" si="108"/>
        <v>0.50718512256973802</v>
      </c>
      <c r="DW96" s="175" t="str">
        <f t="shared" si="67"/>
        <v>BAJO</v>
      </c>
      <c r="DX96" s="161"/>
      <c r="DY96" s="163">
        <f t="shared" si="104"/>
        <v>929.5</v>
      </c>
      <c r="DZ96" s="164">
        <f t="shared" si="105"/>
        <v>1215.5</v>
      </c>
      <c r="EA96" s="257">
        <v>60</v>
      </c>
      <c r="EB96" s="258">
        <v>6</v>
      </c>
      <c r="EC96" s="257"/>
      <c r="ED96" s="258"/>
      <c r="EE96" s="257"/>
      <c r="EF96" s="258"/>
      <c r="EG96" s="257"/>
      <c r="EH96" s="258"/>
      <c r="EI96" s="257"/>
      <c r="EJ96" s="258"/>
      <c r="EK96" s="257"/>
      <c r="EL96" s="258"/>
      <c r="EM96" s="257"/>
      <c r="EN96" s="258"/>
      <c r="EO96" s="257"/>
      <c r="EP96" s="258"/>
      <c r="EQ96" s="257"/>
      <c r="ER96" s="258"/>
      <c r="ES96" s="257"/>
      <c r="ET96" s="258"/>
      <c r="EU96" s="257"/>
      <c r="EV96" s="258"/>
      <c r="EW96" s="257"/>
      <c r="EX96" s="267"/>
    </row>
    <row r="97" spans="1:154" ht="170.1" customHeight="1" thickTop="1" thickBot="1" x14ac:dyDescent="0.3">
      <c r="A97" s="153">
        <v>90</v>
      </c>
      <c r="B97" s="185" t="s">
        <v>129</v>
      </c>
      <c r="C97" s="182" t="s">
        <v>244</v>
      </c>
      <c r="D97" s="221">
        <f t="shared" si="46"/>
        <v>1897</v>
      </c>
      <c r="E97" s="232">
        <v>448</v>
      </c>
      <c r="F97" s="223">
        <v>1230</v>
      </c>
      <c r="G97" s="224">
        <v>174</v>
      </c>
      <c r="H97" s="231">
        <v>68</v>
      </c>
      <c r="I97" s="222">
        <v>45</v>
      </c>
      <c r="J97" s="111">
        <v>57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211">
        <f t="shared" si="60"/>
        <v>57</v>
      </c>
      <c r="W97" s="111">
        <v>116</v>
      </c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215">
        <f t="shared" si="69"/>
        <v>116</v>
      </c>
      <c r="AJ97" s="37">
        <f t="shared" si="70"/>
        <v>550</v>
      </c>
      <c r="AK97" s="36">
        <f t="shared" si="71"/>
        <v>45</v>
      </c>
      <c r="AL97" s="35">
        <f t="shared" si="72"/>
        <v>1346</v>
      </c>
      <c r="AM97" s="23">
        <v>24</v>
      </c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195">
        <f>SUM(AM97:AX97)</f>
        <v>24</v>
      </c>
      <c r="AZ97" s="120">
        <v>0</v>
      </c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95">
        <f t="shared" si="62"/>
        <v>0</v>
      </c>
      <c r="BM97" s="120">
        <v>1</v>
      </c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1"/>
      <c r="BY97" s="191">
        <f t="shared" si="107"/>
        <v>1</v>
      </c>
      <c r="BZ97" s="120">
        <v>1</v>
      </c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204">
        <f t="shared" si="64"/>
        <v>1</v>
      </c>
      <c r="CM97" s="43">
        <f t="shared" si="78"/>
        <v>525</v>
      </c>
      <c r="CN97" s="42">
        <f t="shared" si="73"/>
        <v>45</v>
      </c>
      <c r="CO97" s="41">
        <f t="shared" si="106"/>
        <v>1345</v>
      </c>
      <c r="CP97" s="77"/>
      <c r="CQ97" s="253">
        <f t="shared" si="74"/>
        <v>24</v>
      </c>
      <c r="CR97" s="74"/>
      <c r="CS97" s="142">
        <v>385</v>
      </c>
      <c r="CT97" s="91">
        <f t="shared" si="79"/>
        <v>6.2337662337662338E-2</v>
      </c>
      <c r="CU97" s="92">
        <f t="shared" si="80"/>
        <v>0</v>
      </c>
      <c r="CV97" s="92">
        <f t="shared" si="81"/>
        <v>0</v>
      </c>
      <c r="CW97" s="92">
        <f t="shared" si="82"/>
        <v>0</v>
      </c>
      <c r="CX97" s="92">
        <f t="shared" si="83"/>
        <v>0</v>
      </c>
      <c r="CY97" s="92">
        <f t="shared" si="84"/>
        <v>0</v>
      </c>
      <c r="CZ97" s="92">
        <f t="shared" si="85"/>
        <v>0</v>
      </c>
      <c r="DA97" s="92">
        <f t="shared" si="86"/>
        <v>0</v>
      </c>
      <c r="DB97" s="92">
        <f t="shared" si="87"/>
        <v>0</v>
      </c>
      <c r="DC97" s="92">
        <f t="shared" si="88"/>
        <v>0</v>
      </c>
      <c r="DD97" s="92">
        <f t="shared" si="89"/>
        <v>0</v>
      </c>
      <c r="DE97" s="93">
        <f t="shared" si="90"/>
        <v>0</v>
      </c>
      <c r="DF97" s="79">
        <f t="shared" si="75"/>
        <v>6.2337662337662338E-2</v>
      </c>
      <c r="DG97" s="87" t="str">
        <f t="shared" si="91"/>
        <v>BAJO</v>
      </c>
      <c r="DH97" s="70"/>
      <c r="DI97" s="150">
        <v>35.034999999999997</v>
      </c>
      <c r="DJ97" s="103">
        <f t="shared" si="92"/>
        <v>0.68502925645782797</v>
      </c>
      <c r="DK97" s="92">
        <f t="shared" si="93"/>
        <v>0</v>
      </c>
      <c r="DL97" s="92">
        <f t="shared" si="94"/>
        <v>0</v>
      </c>
      <c r="DM97" s="92">
        <f t="shared" si="95"/>
        <v>0</v>
      </c>
      <c r="DN97" s="92">
        <f t="shared" si="96"/>
        <v>0</v>
      </c>
      <c r="DO97" s="92">
        <f t="shared" si="97"/>
        <v>0</v>
      </c>
      <c r="DP97" s="92">
        <f t="shared" si="98"/>
        <v>0</v>
      </c>
      <c r="DQ97" s="92">
        <f t="shared" si="99"/>
        <v>0</v>
      </c>
      <c r="DR97" s="92">
        <f t="shared" si="100"/>
        <v>0</v>
      </c>
      <c r="DS97" s="92">
        <f t="shared" si="101"/>
        <v>0</v>
      </c>
      <c r="DT97" s="92">
        <f t="shared" si="102"/>
        <v>0</v>
      </c>
      <c r="DU97" s="93">
        <f t="shared" si="103"/>
        <v>0</v>
      </c>
      <c r="DV97" s="79">
        <f t="shared" si="108"/>
        <v>0.68502925645782797</v>
      </c>
      <c r="DW97" s="175" t="str">
        <f t="shared" si="67"/>
        <v>BAJO</v>
      </c>
      <c r="DX97" s="161"/>
      <c r="DY97" s="163">
        <f t="shared" si="104"/>
        <v>500.5</v>
      </c>
      <c r="DZ97" s="164">
        <f t="shared" si="105"/>
        <v>654.5</v>
      </c>
      <c r="EA97" s="257">
        <v>60</v>
      </c>
      <c r="EB97" s="258">
        <v>18</v>
      </c>
      <c r="EC97" s="257"/>
      <c r="ED97" s="258"/>
      <c r="EE97" s="257"/>
      <c r="EF97" s="258"/>
      <c r="EG97" s="257"/>
      <c r="EH97" s="258"/>
      <c r="EI97" s="257"/>
      <c r="EJ97" s="258"/>
      <c r="EK97" s="257"/>
      <c r="EL97" s="258"/>
      <c r="EM97" s="257"/>
      <c r="EN97" s="258"/>
      <c r="EO97" s="257"/>
      <c r="EP97" s="258"/>
      <c r="EQ97" s="257"/>
      <c r="ER97" s="258"/>
      <c r="ES97" s="257"/>
      <c r="ET97" s="258"/>
      <c r="EU97" s="257"/>
      <c r="EV97" s="258"/>
      <c r="EW97" s="257"/>
      <c r="EX97" s="267"/>
    </row>
    <row r="98" spans="1:154" ht="170.1" customHeight="1" thickTop="1" thickBot="1" x14ac:dyDescent="0.3">
      <c r="A98" s="153">
        <v>91</v>
      </c>
      <c r="B98" s="185" t="s">
        <v>130</v>
      </c>
      <c r="C98" s="182" t="s">
        <v>229</v>
      </c>
      <c r="D98" s="221">
        <f t="shared" si="46"/>
        <v>1134</v>
      </c>
      <c r="E98" s="232">
        <v>304</v>
      </c>
      <c r="F98" s="223">
        <v>731</v>
      </c>
      <c r="G98" s="224">
        <v>88</v>
      </c>
      <c r="H98" s="231">
        <v>11</v>
      </c>
      <c r="I98" s="222">
        <v>11</v>
      </c>
      <c r="J98" s="111">
        <v>49</v>
      </c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11">
        <f t="shared" si="60"/>
        <v>49</v>
      </c>
      <c r="W98" s="111">
        <v>25</v>
      </c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215">
        <f t="shared" si="69"/>
        <v>25</v>
      </c>
      <c r="AJ98" s="37">
        <f t="shared" si="70"/>
        <v>364</v>
      </c>
      <c r="AK98" s="36">
        <f t="shared" si="71"/>
        <v>11</v>
      </c>
      <c r="AL98" s="35">
        <f t="shared" si="72"/>
        <v>756</v>
      </c>
      <c r="AM98" s="23">
        <v>16</v>
      </c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195">
        <f t="shared" si="61"/>
        <v>16</v>
      </c>
      <c r="AZ98" s="120">
        <v>3</v>
      </c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95">
        <f t="shared" si="62"/>
        <v>3</v>
      </c>
      <c r="BM98" s="120">
        <v>0</v>
      </c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1"/>
      <c r="BY98" s="191">
        <f t="shared" si="107"/>
        <v>0</v>
      </c>
      <c r="BZ98" s="120">
        <v>1</v>
      </c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204">
        <f t="shared" si="64"/>
        <v>1</v>
      </c>
      <c r="CM98" s="43">
        <f t="shared" si="78"/>
        <v>348</v>
      </c>
      <c r="CN98" s="42">
        <f t="shared" si="73"/>
        <v>11</v>
      </c>
      <c r="CO98" s="41">
        <f>AL98-BL98-CL98</f>
        <v>752</v>
      </c>
      <c r="CP98" s="77"/>
      <c r="CQ98" s="253">
        <f t="shared" si="74"/>
        <v>16</v>
      </c>
      <c r="CR98" s="74"/>
      <c r="CS98" s="142">
        <v>385</v>
      </c>
      <c r="CT98" s="91">
        <f t="shared" si="79"/>
        <v>4.1558441558441558E-2</v>
      </c>
      <c r="CU98" s="92">
        <f t="shared" si="80"/>
        <v>0</v>
      </c>
      <c r="CV98" s="92">
        <f t="shared" si="81"/>
        <v>0</v>
      </c>
      <c r="CW98" s="92">
        <f t="shared" si="82"/>
        <v>0</v>
      </c>
      <c r="CX98" s="92">
        <f t="shared" si="83"/>
        <v>0</v>
      </c>
      <c r="CY98" s="92">
        <f t="shared" si="84"/>
        <v>0</v>
      </c>
      <c r="CZ98" s="92">
        <f t="shared" si="85"/>
        <v>0</v>
      </c>
      <c r="DA98" s="92">
        <f t="shared" si="86"/>
        <v>0</v>
      </c>
      <c r="DB98" s="92">
        <f t="shared" si="87"/>
        <v>0</v>
      </c>
      <c r="DC98" s="92">
        <f t="shared" si="88"/>
        <v>0</v>
      </c>
      <c r="DD98" s="92">
        <f t="shared" si="89"/>
        <v>0</v>
      </c>
      <c r="DE98" s="93">
        <f t="shared" si="90"/>
        <v>0</v>
      </c>
      <c r="DF98" s="79">
        <f t="shared" si="75"/>
        <v>4.1558441558441558E-2</v>
      </c>
      <c r="DG98" s="87" t="str">
        <f t="shared" si="91"/>
        <v>BAJO</v>
      </c>
      <c r="DH98" s="70"/>
      <c r="DI98" s="150">
        <v>35.034999999999997</v>
      </c>
      <c r="DJ98" s="103">
        <f t="shared" si="92"/>
        <v>0.4566861709718853</v>
      </c>
      <c r="DK98" s="92">
        <f t="shared" si="93"/>
        <v>0</v>
      </c>
      <c r="DL98" s="92">
        <f t="shared" si="94"/>
        <v>0</v>
      </c>
      <c r="DM98" s="92">
        <f t="shared" si="95"/>
        <v>0</v>
      </c>
      <c r="DN98" s="92">
        <f t="shared" si="96"/>
        <v>0</v>
      </c>
      <c r="DO98" s="92">
        <f t="shared" si="97"/>
        <v>0</v>
      </c>
      <c r="DP98" s="92">
        <f t="shared" si="98"/>
        <v>0</v>
      </c>
      <c r="DQ98" s="92">
        <f t="shared" si="99"/>
        <v>0</v>
      </c>
      <c r="DR98" s="92">
        <f t="shared" si="100"/>
        <v>0</v>
      </c>
      <c r="DS98" s="92">
        <f t="shared" si="101"/>
        <v>0</v>
      </c>
      <c r="DT98" s="92">
        <f t="shared" si="102"/>
        <v>0</v>
      </c>
      <c r="DU98" s="93">
        <f t="shared" si="103"/>
        <v>0</v>
      </c>
      <c r="DV98" s="79">
        <f t="shared" si="108"/>
        <v>0.4566861709718853</v>
      </c>
      <c r="DW98" s="175" t="str">
        <f t="shared" si="67"/>
        <v>BAJO</v>
      </c>
      <c r="DX98" s="161"/>
      <c r="DY98" s="163">
        <f t="shared" si="104"/>
        <v>500.5</v>
      </c>
      <c r="DZ98" s="164">
        <f t="shared" si="105"/>
        <v>654.5</v>
      </c>
      <c r="EA98" s="257">
        <v>88</v>
      </c>
      <c r="EB98" s="258">
        <v>11</v>
      </c>
      <c r="EC98" s="257"/>
      <c r="ED98" s="258"/>
      <c r="EE98" s="257"/>
      <c r="EF98" s="258"/>
      <c r="EG98" s="257"/>
      <c r="EH98" s="258"/>
      <c r="EI98" s="257"/>
      <c r="EJ98" s="258"/>
      <c r="EK98" s="257"/>
      <c r="EL98" s="258"/>
      <c r="EM98" s="257"/>
      <c r="EN98" s="258"/>
      <c r="EO98" s="257"/>
      <c r="EP98" s="258"/>
      <c r="EQ98" s="257"/>
      <c r="ER98" s="258"/>
      <c r="ES98" s="257"/>
      <c r="ET98" s="258"/>
      <c r="EU98" s="257"/>
      <c r="EV98" s="258"/>
      <c r="EW98" s="257"/>
      <c r="EX98" s="267"/>
    </row>
    <row r="99" spans="1:154" ht="170.1" customHeight="1" thickTop="1" thickBot="1" x14ac:dyDescent="0.3">
      <c r="A99" s="153">
        <v>92</v>
      </c>
      <c r="B99" s="185" t="s">
        <v>131</v>
      </c>
      <c r="C99" s="182" t="s">
        <v>230</v>
      </c>
      <c r="D99" s="221">
        <f t="shared" si="46"/>
        <v>491</v>
      </c>
      <c r="E99" s="232">
        <v>159</v>
      </c>
      <c r="F99" s="223">
        <v>313</v>
      </c>
      <c r="G99" s="224">
        <v>19</v>
      </c>
      <c r="H99" s="231">
        <v>16</v>
      </c>
      <c r="I99" s="222">
        <v>0</v>
      </c>
      <c r="J99" s="111">
        <v>33</v>
      </c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211">
        <f t="shared" si="60"/>
        <v>33</v>
      </c>
      <c r="W99" s="111">
        <v>23</v>
      </c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215">
        <f t="shared" si="69"/>
        <v>23</v>
      </c>
      <c r="AJ99" s="37">
        <f t="shared" si="70"/>
        <v>192</v>
      </c>
      <c r="AK99" s="36">
        <f t="shared" si="71"/>
        <v>0</v>
      </c>
      <c r="AL99" s="35">
        <f t="shared" si="72"/>
        <v>336</v>
      </c>
      <c r="AM99" s="23">
        <v>37</v>
      </c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195">
        <f t="shared" si="61"/>
        <v>37</v>
      </c>
      <c r="AZ99" s="120">
        <v>2</v>
      </c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95">
        <f t="shared" si="62"/>
        <v>2</v>
      </c>
      <c r="BM99" s="120">
        <v>0</v>
      </c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1"/>
      <c r="BY99" s="191">
        <f t="shared" si="107"/>
        <v>0</v>
      </c>
      <c r="BZ99" s="120">
        <v>0</v>
      </c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204">
        <f t="shared" si="64"/>
        <v>0</v>
      </c>
      <c r="CM99" s="43">
        <f t="shared" si="78"/>
        <v>155</v>
      </c>
      <c r="CN99" s="42">
        <f t="shared" si="73"/>
        <v>0</v>
      </c>
      <c r="CO99" s="41">
        <f t="shared" si="106"/>
        <v>334</v>
      </c>
      <c r="CP99" s="77"/>
      <c r="CQ99" s="253">
        <f t="shared" si="74"/>
        <v>37</v>
      </c>
      <c r="CR99" s="74"/>
      <c r="CS99" s="142">
        <v>385</v>
      </c>
      <c r="CT99" s="91">
        <f t="shared" si="79"/>
        <v>9.6103896103896108E-2</v>
      </c>
      <c r="CU99" s="92">
        <f t="shared" si="80"/>
        <v>0</v>
      </c>
      <c r="CV99" s="92">
        <f t="shared" si="81"/>
        <v>0</v>
      </c>
      <c r="CW99" s="92">
        <f t="shared" si="82"/>
        <v>0</v>
      </c>
      <c r="CX99" s="92">
        <f t="shared" si="83"/>
        <v>0</v>
      </c>
      <c r="CY99" s="92">
        <f t="shared" si="84"/>
        <v>0</v>
      </c>
      <c r="CZ99" s="92">
        <f t="shared" si="85"/>
        <v>0</v>
      </c>
      <c r="DA99" s="92">
        <f t="shared" si="86"/>
        <v>0</v>
      </c>
      <c r="DB99" s="92">
        <f t="shared" si="87"/>
        <v>0</v>
      </c>
      <c r="DC99" s="92">
        <f t="shared" si="88"/>
        <v>0</v>
      </c>
      <c r="DD99" s="92">
        <f t="shared" si="89"/>
        <v>0</v>
      </c>
      <c r="DE99" s="93">
        <f t="shared" si="90"/>
        <v>0</v>
      </c>
      <c r="DF99" s="79">
        <f t="shared" si="75"/>
        <v>9.6103896103896108E-2</v>
      </c>
      <c r="DG99" s="87" t="str">
        <f t="shared" si="91"/>
        <v>BUENO</v>
      </c>
      <c r="DH99" s="70"/>
      <c r="DI99" s="150">
        <v>35.034999999999997</v>
      </c>
      <c r="DJ99" s="103">
        <f t="shared" si="92"/>
        <v>1.0560867703724848</v>
      </c>
      <c r="DK99" s="92">
        <f t="shared" si="93"/>
        <v>0</v>
      </c>
      <c r="DL99" s="92">
        <f t="shared" si="94"/>
        <v>0</v>
      </c>
      <c r="DM99" s="92">
        <f t="shared" si="95"/>
        <v>0</v>
      </c>
      <c r="DN99" s="92">
        <f t="shared" si="96"/>
        <v>0</v>
      </c>
      <c r="DO99" s="92">
        <f t="shared" si="97"/>
        <v>0</v>
      </c>
      <c r="DP99" s="92">
        <f t="shared" si="98"/>
        <v>0</v>
      </c>
      <c r="DQ99" s="92">
        <f t="shared" si="99"/>
        <v>0</v>
      </c>
      <c r="DR99" s="92">
        <f t="shared" si="100"/>
        <v>0</v>
      </c>
      <c r="DS99" s="92">
        <f t="shared" si="101"/>
        <v>0</v>
      </c>
      <c r="DT99" s="92">
        <f t="shared" si="102"/>
        <v>0</v>
      </c>
      <c r="DU99" s="93">
        <f t="shared" si="103"/>
        <v>0</v>
      </c>
      <c r="DV99" s="79">
        <f t="shared" si="108"/>
        <v>1.0560867703724848</v>
      </c>
      <c r="DW99" s="175" t="str">
        <f t="shared" si="67"/>
        <v>MUY BUENO</v>
      </c>
      <c r="DX99" s="161"/>
      <c r="DY99" s="163">
        <f t="shared" si="104"/>
        <v>500.5</v>
      </c>
      <c r="DZ99" s="164">
        <f t="shared" si="105"/>
        <v>654.5</v>
      </c>
      <c r="EA99" s="257">
        <v>70</v>
      </c>
      <c r="EB99" s="258">
        <v>32</v>
      </c>
      <c r="EC99" s="257"/>
      <c r="ED99" s="258"/>
      <c r="EE99" s="257"/>
      <c r="EF99" s="258"/>
      <c r="EG99" s="257"/>
      <c r="EH99" s="258"/>
      <c r="EI99" s="257"/>
      <c r="EJ99" s="258"/>
      <c r="EK99" s="257"/>
      <c r="EL99" s="258"/>
      <c r="EM99" s="257"/>
      <c r="EN99" s="258"/>
      <c r="EO99" s="257"/>
      <c r="EP99" s="258"/>
      <c r="EQ99" s="257"/>
      <c r="ER99" s="258"/>
      <c r="ES99" s="257"/>
      <c r="ET99" s="258"/>
      <c r="EU99" s="257"/>
      <c r="EV99" s="258"/>
      <c r="EW99" s="257"/>
      <c r="EX99" s="267"/>
    </row>
    <row r="100" spans="1:154" ht="170.1" customHeight="1" thickTop="1" thickBot="1" x14ac:dyDescent="0.3">
      <c r="A100" s="153">
        <v>93</v>
      </c>
      <c r="B100" s="185" t="s">
        <v>235</v>
      </c>
      <c r="C100" s="182" t="s">
        <v>231</v>
      </c>
      <c r="D100" s="221">
        <f t="shared" si="46"/>
        <v>682</v>
      </c>
      <c r="E100" s="232">
        <v>181</v>
      </c>
      <c r="F100" s="223">
        <v>434</v>
      </c>
      <c r="G100" s="224">
        <v>67</v>
      </c>
      <c r="H100" s="231">
        <v>4</v>
      </c>
      <c r="I100" s="222">
        <v>0</v>
      </c>
      <c r="J100" s="111">
        <v>32</v>
      </c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211">
        <f t="shared" si="60"/>
        <v>32</v>
      </c>
      <c r="W100" s="111">
        <v>17</v>
      </c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215">
        <f t="shared" si="69"/>
        <v>17</v>
      </c>
      <c r="AJ100" s="37">
        <f t="shared" si="70"/>
        <v>213</v>
      </c>
      <c r="AK100" s="36">
        <f t="shared" si="71"/>
        <v>0</v>
      </c>
      <c r="AL100" s="35">
        <f t="shared" si="72"/>
        <v>451</v>
      </c>
      <c r="AM100" s="23">
        <v>30</v>
      </c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195">
        <f t="shared" si="61"/>
        <v>30</v>
      </c>
      <c r="AZ100" s="120">
        <v>6</v>
      </c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95">
        <f t="shared" si="62"/>
        <v>6</v>
      </c>
      <c r="BM100" s="120">
        <v>0</v>
      </c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1"/>
      <c r="BY100" s="191">
        <f t="shared" si="107"/>
        <v>0</v>
      </c>
      <c r="BZ100" s="120">
        <v>0</v>
      </c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204">
        <f t="shared" si="64"/>
        <v>0</v>
      </c>
      <c r="CM100" s="43">
        <f t="shared" si="78"/>
        <v>183</v>
      </c>
      <c r="CN100" s="42">
        <f t="shared" si="73"/>
        <v>0</v>
      </c>
      <c r="CO100" s="41">
        <f t="shared" si="106"/>
        <v>445</v>
      </c>
      <c r="CP100" s="77"/>
      <c r="CQ100" s="253">
        <f t="shared" si="74"/>
        <v>30</v>
      </c>
      <c r="CR100" s="74"/>
      <c r="CS100" s="142">
        <v>385</v>
      </c>
      <c r="CT100" s="91">
        <f t="shared" si="79"/>
        <v>7.792207792207792E-2</v>
      </c>
      <c r="CU100" s="92">
        <f t="shared" si="80"/>
        <v>0</v>
      </c>
      <c r="CV100" s="92">
        <f t="shared" si="81"/>
        <v>0</v>
      </c>
      <c r="CW100" s="92">
        <f t="shared" si="82"/>
        <v>0</v>
      </c>
      <c r="CX100" s="92">
        <f t="shared" si="83"/>
        <v>0</v>
      </c>
      <c r="CY100" s="92">
        <f t="shared" si="84"/>
        <v>0</v>
      </c>
      <c r="CZ100" s="92">
        <f t="shared" si="85"/>
        <v>0</v>
      </c>
      <c r="DA100" s="92">
        <f t="shared" si="86"/>
        <v>0</v>
      </c>
      <c r="DB100" s="92">
        <f t="shared" si="87"/>
        <v>0</v>
      </c>
      <c r="DC100" s="92">
        <f t="shared" si="88"/>
        <v>0</v>
      </c>
      <c r="DD100" s="92">
        <f t="shared" si="89"/>
        <v>0</v>
      </c>
      <c r="DE100" s="93">
        <f t="shared" si="90"/>
        <v>0</v>
      </c>
      <c r="DF100" s="79">
        <f t="shared" si="75"/>
        <v>7.792207792207792E-2</v>
      </c>
      <c r="DG100" s="87" t="str">
        <f t="shared" si="91"/>
        <v>BAJO</v>
      </c>
      <c r="DH100" s="70"/>
      <c r="DI100" s="150">
        <v>35.034999999999997</v>
      </c>
      <c r="DJ100" s="108">
        <f t="shared" si="92"/>
        <v>0.85628657057228497</v>
      </c>
      <c r="DK100" s="109">
        <f t="shared" si="93"/>
        <v>0</v>
      </c>
      <c r="DL100" s="109">
        <f t="shared" si="94"/>
        <v>0</v>
      </c>
      <c r="DM100" s="109">
        <f t="shared" si="95"/>
        <v>0</v>
      </c>
      <c r="DN100" s="109">
        <f t="shared" si="96"/>
        <v>0</v>
      </c>
      <c r="DO100" s="109">
        <f t="shared" si="97"/>
        <v>0</v>
      </c>
      <c r="DP100" s="109">
        <f t="shared" si="98"/>
        <v>0</v>
      </c>
      <c r="DQ100" s="109">
        <f t="shared" si="99"/>
        <v>0</v>
      </c>
      <c r="DR100" s="109">
        <f t="shared" si="100"/>
        <v>0</v>
      </c>
      <c r="DS100" s="109">
        <f t="shared" si="101"/>
        <v>0</v>
      </c>
      <c r="DT100" s="109">
        <f t="shared" si="102"/>
        <v>0</v>
      </c>
      <c r="DU100" s="110">
        <f t="shared" si="103"/>
        <v>0</v>
      </c>
      <c r="DV100" s="79">
        <f t="shared" si="108"/>
        <v>0.85628657057228497</v>
      </c>
      <c r="DW100" s="175" t="str">
        <f t="shared" si="67"/>
        <v>BAJO</v>
      </c>
      <c r="DX100" s="161"/>
      <c r="DY100" s="163">
        <f t="shared" si="104"/>
        <v>500.5</v>
      </c>
      <c r="DZ100" s="164">
        <f t="shared" si="105"/>
        <v>654.5</v>
      </c>
      <c r="EA100" s="257">
        <v>39</v>
      </c>
      <c r="EB100" s="258">
        <v>48</v>
      </c>
      <c r="EC100" s="257"/>
      <c r="ED100" s="258"/>
      <c r="EE100" s="257"/>
      <c r="EF100" s="258"/>
      <c r="EG100" s="257"/>
      <c r="EH100" s="258"/>
      <c r="EI100" s="257"/>
      <c r="EJ100" s="258"/>
      <c r="EK100" s="257"/>
      <c r="EL100" s="258"/>
      <c r="EM100" s="257"/>
      <c r="EN100" s="258"/>
      <c r="EO100" s="257"/>
      <c r="EP100" s="258"/>
      <c r="EQ100" s="257"/>
      <c r="ER100" s="258"/>
      <c r="ES100" s="257"/>
      <c r="ET100" s="258"/>
      <c r="EU100" s="257"/>
      <c r="EV100" s="258"/>
      <c r="EW100" s="257"/>
      <c r="EX100" s="267"/>
    </row>
    <row r="101" spans="1:154" ht="170.1" customHeight="1" thickTop="1" thickBot="1" x14ac:dyDescent="0.3">
      <c r="A101" s="153">
        <v>94</v>
      </c>
      <c r="B101" s="185" t="s">
        <v>132</v>
      </c>
      <c r="C101" s="182" t="s">
        <v>232</v>
      </c>
      <c r="D101" s="221">
        <f t="shared" si="46"/>
        <v>915</v>
      </c>
      <c r="E101" s="232">
        <v>328</v>
      </c>
      <c r="F101" s="223">
        <v>518</v>
      </c>
      <c r="G101" s="224">
        <v>59</v>
      </c>
      <c r="H101" s="231">
        <v>37</v>
      </c>
      <c r="I101" s="222">
        <v>10</v>
      </c>
      <c r="J101" s="111">
        <v>15</v>
      </c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211">
        <f t="shared" si="60"/>
        <v>15</v>
      </c>
      <c r="W101" s="111">
        <v>1</v>
      </c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215">
        <f t="shared" si="69"/>
        <v>1</v>
      </c>
      <c r="AJ101" s="37">
        <f t="shared" si="70"/>
        <v>353</v>
      </c>
      <c r="AK101" s="36">
        <f t="shared" si="71"/>
        <v>10</v>
      </c>
      <c r="AL101" s="35">
        <f t="shared" si="72"/>
        <v>519</v>
      </c>
      <c r="AM101" s="23">
        <v>28</v>
      </c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195">
        <f t="shared" si="61"/>
        <v>28</v>
      </c>
      <c r="AZ101" s="120">
        <v>0</v>
      </c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95">
        <f t="shared" si="62"/>
        <v>0</v>
      </c>
      <c r="BM101" s="120">
        <v>1</v>
      </c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1"/>
      <c r="BY101" s="191">
        <f t="shared" si="107"/>
        <v>1</v>
      </c>
      <c r="BZ101" s="120">
        <v>0</v>
      </c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204">
        <f t="shared" si="64"/>
        <v>0</v>
      </c>
      <c r="CM101" s="43">
        <f t="shared" si="78"/>
        <v>324</v>
      </c>
      <c r="CN101" s="42">
        <f t="shared" si="73"/>
        <v>10</v>
      </c>
      <c r="CO101" s="41">
        <f t="shared" si="106"/>
        <v>519</v>
      </c>
      <c r="CP101" s="77"/>
      <c r="CQ101" s="253">
        <f t="shared" si="74"/>
        <v>28</v>
      </c>
      <c r="CR101" s="74"/>
      <c r="CS101" s="142">
        <v>385</v>
      </c>
      <c r="CT101" s="91">
        <f t="shared" si="79"/>
        <v>7.2727272727272724E-2</v>
      </c>
      <c r="CU101" s="92">
        <f t="shared" si="80"/>
        <v>0</v>
      </c>
      <c r="CV101" s="92">
        <f t="shared" si="81"/>
        <v>0</v>
      </c>
      <c r="CW101" s="92">
        <f t="shared" si="82"/>
        <v>0</v>
      </c>
      <c r="CX101" s="92">
        <f t="shared" si="83"/>
        <v>0</v>
      </c>
      <c r="CY101" s="92">
        <f t="shared" si="84"/>
        <v>0</v>
      </c>
      <c r="CZ101" s="92">
        <f t="shared" si="85"/>
        <v>0</v>
      </c>
      <c r="DA101" s="92">
        <f t="shared" si="86"/>
        <v>0</v>
      </c>
      <c r="DB101" s="92">
        <f t="shared" si="87"/>
        <v>0</v>
      </c>
      <c r="DC101" s="92">
        <f t="shared" si="88"/>
        <v>0</v>
      </c>
      <c r="DD101" s="92">
        <f t="shared" si="89"/>
        <v>0</v>
      </c>
      <c r="DE101" s="93">
        <f t="shared" si="90"/>
        <v>0</v>
      </c>
      <c r="DF101" s="79">
        <f t="shared" si="75"/>
        <v>7.2727272727272724E-2</v>
      </c>
      <c r="DG101" s="87" t="str">
        <f t="shared" si="91"/>
        <v>BAJO</v>
      </c>
      <c r="DH101" s="70"/>
      <c r="DI101" s="150">
        <v>35.034999999999997</v>
      </c>
      <c r="DJ101" s="103">
        <f t="shared" si="92"/>
        <v>0.79920079920079923</v>
      </c>
      <c r="DK101" s="92">
        <f t="shared" si="93"/>
        <v>0</v>
      </c>
      <c r="DL101" s="92">
        <f t="shared" si="94"/>
        <v>0</v>
      </c>
      <c r="DM101" s="92">
        <f t="shared" si="95"/>
        <v>0</v>
      </c>
      <c r="DN101" s="92">
        <f t="shared" si="96"/>
        <v>0</v>
      </c>
      <c r="DO101" s="92">
        <f t="shared" si="97"/>
        <v>0</v>
      </c>
      <c r="DP101" s="92">
        <f t="shared" si="98"/>
        <v>0</v>
      </c>
      <c r="DQ101" s="92">
        <f t="shared" si="99"/>
        <v>0</v>
      </c>
      <c r="DR101" s="92">
        <f t="shared" si="100"/>
        <v>0</v>
      </c>
      <c r="DS101" s="92">
        <f t="shared" si="101"/>
        <v>0</v>
      </c>
      <c r="DT101" s="92">
        <f t="shared" si="102"/>
        <v>0</v>
      </c>
      <c r="DU101" s="93">
        <f t="shared" si="103"/>
        <v>0</v>
      </c>
      <c r="DV101" s="79">
        <f t="shared" si="108"/>
        <v>0.79920079920079923</v>
      </c>
      <c r="DW101" s="175" t="str">
        <f t="shared" si="67"/>
        <v>BAJO</v>
      </c>
      <c r="DX101" s="161"/>
      <c r="DY101" s="163">
        <f t="shared" si="104"/>
        <v>500.5</v>
      </c>
      <c r="DZ101" s="164">
        <f t="shared" si="105"/>
        <v>654.5</v>
      </c>
      <c r="EA101" s="257">
        <v>43</v>
      </c>
      <c r="EB101" s="258">
        <v>1</v>
      </c>
      <c r="EC101" s="257"/>
      <c r="ED101" s="258"/>
      <c r="EE101" s="257"/>
      <c r="EF101" s="258"/>
      <c r="EG101" s="257"/>
      <c r="EH101" s="258"/>
      <c r="EI101" s="257"/>
      <c r="EJ101" s="258"/>
      <c r="EK101" s="257"/>
      <c r="EL101" s="258"/>
      <c r="EM101" s="257"/>
      <c r="EN101" s="258"/>
      <c r="EO101" s="257"/>
      <c r="EP101" s="258"/>
      <c r="EQ101" s="257"/>
      <c r="ER101" s="258"/>
      <c r="ES101" s="257"/>
      <c r="ET101" s="258"/>
      <c r="EU101" s="257"/>
      <c r="EV101" s="258"/>
      <c r="EW101" s="257"/>
      <c r="EX101" s="267"/>
    </row>
    <row r="102" spans="1:154" ht="170.1" customHeight="1" thickTop="1" thickBot="1" x14ac:dyDescent="0.3">
      <c r="A102" s="153">
        <v>95</v>
      </c>
      <c r="B102" s="185" t="s">
        <v>133</v>
      </c>
      <c r="C102" s="182" t="s">
        <v>233</v>
      </c>
      <c r="D102" s="221">
        <f t="shared" si="46"/>
        <v>180</v>
      </c>
      <c r="E102" s="232">
        <v>50</v>
      </c>
      <c r="F102" s="223">
        <v>123</v>
      </c>
      <c r="G102" s="224">
        <v>7</v>
      </c>
      <c r="H102" s="231">
        <v>5</v>
      </c>
      <c r="I102" s="222">
        <v>0</v>
      </c>
      <c r="J102" s="111">
        <v>12</v>
      </c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211">
        <f t="shared" si="60"/>
        <v>12</v>
      </c>
      <c r="W102" s="111">
        <v>3</v>
      </c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215">
        <f t="shared" si="69"/>
        <v>3</v>
      </c>
      <c r="AJ102" s="37">
        <f t="shared" si="70"/>
        <v>62</v>
      </c>
      <c r="AK102" s="36">
        <f t="shared" si="71"/>
        <v>0</v>
      </c>
      <c r="AL102" s="35">
        <f t="shared" si="72"/>
        <v>126</v>
      </c>
      <c r="AM102" s="23">
        <v>9</v>
      </c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195">
        <f t="shared" si="61"/>
        <v>9</v>
      </c>
      <c r="AZ102" s="120">
        <v>0</v>
      </c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95">
        <f t="shared" si="62"/>
        <v>0</v>
      </c>
      <c r="BM102" s="120">
        <v>0</v>
      </c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1"/>
      <c r="BY102" s="191">
        <f t="shared" si="107"/>
        <v>0</v>
      </c>
      <c r="BZ102" s="120">
        <v>0</v>
      </c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204">
        <f t="shared" si="64"/>
        <v>0</v>
      </c>
      <c r="CM102" s="43">
        <f t="shared" si="78"/>
        <v>53</v>
      </c>
      <c r="CN102" s="42">
        <f t="shared" si="73"/>
        <v>0</v>
      </c>
      <c r="CO102" s="41">
        <f t="shared" si="106"/>
        <v>126</v>
      </c>
      <c r="CP102" s="77"/>
      <c r="CQ102" s="253">
        <f t="shared" si="74"/>
        <v>9</v>
      </c>
      <c r="CR102" s="74"/>
      <c r="CS102" s="142">
        <v>385</v>
      </c>
      <c r="CT102" s="91">
        <f t="shared" si="79"/>
        <v>2.3376623376623377E-2</v>
      </c>
      <c r="CU102" s="92">
        <f t="shared" si="80"/>
        <v>0</v>
      </c>
      <c r="CV102" s="92">
        <f t="shared" si="81"/>
        <v>0</v>
      </c>
      <c r="CW102" s="92">
        <f t="shared" si="82"/>
        <v>0</v>
      </c>
      <c r="CX102" s="92">
        <f t="shared" si="83"/>
        <v>0</v>
      </c>
      <c r="CY102" s="92">
        <f t="shared" si="84"/>
        <v>0</v>
      </c>
      <c r="CZ102" s="92">
        <f t="shared" si="85"/>
        <v>0</v>
      </c>
      <c r="DA102" s="92">
        <f t="shared" si="86"/>
        <v>0</v>
      </c>
      <c r="DB102" s="92">
        <f t="shared" si="87"/>
        <v>0</v>
      </c>
      <c r="DC102" s="92">
        <f t="shared" si="88"/>
        <v>0</v>
      </c>
      <c r="DD102" s="92">
        <f t="shared" si="89"/>
        <v>0</v>
      </c>
      <c r="DE102" s="93">
        <f t="shared" si="90"/>
        <v>0</v>
      </c>
      <c r="DF102" s="79">
        <f>SUM(CT102:DE102)</f>
        <v>2.3376623376623377E-2</v>
      </c>
      <c r="DG102" s="87" t="str">
        <f t="shared" si="91"/>
        <v>BAJO</v>
      </c>
      <c r="DH102" s="70"/>
      <c r="DI102" s="150">
        <v>35.034999999999997</v>
      </c>
      <c r="DJ102" s="103">
        <f t="shared" si="92"/>
        <v>0.25688597117168549</v>
      </c>
      <c r="DK102" s="92">
        <f t="shared" si="93"/>
        <v>0</v>
      </c>
      <c r="DL102" s="92">
        <f t="shared" si="94"/>
        <v>0</v>
      </c>
      <c r="DM102" s="92">
        <f t="shared" si="95"/>
        <v>0</v>
      </c>
      <c r="DN102" s="92">
        <f t="shared" si="96"/>
        <v>0</v>
      </c>
      <c r="DO102" s="92">
        <f t="shared" si="97"/>
        <v>0</v>
      </c>
      <c r="DP102" s="92">
        <f t="shared" si="98"/>
        <v>0</v>
      </c>
      <c r="DQ102" s="92">
        <f t="shared" si="99"/>
        <v>0</v>
      </c>
      <c r="DR102" s="92">
        <f t="shared" si="100"/>
        <v>0</v>
      </c>
      <c r="DS102" s="92">
        <f t="shared" si="101"/>
        <v>0</v>
      </c>
      <c r="DT102" s="92">
        <f t="shared" si="102"/>
        <v>0</v>
      </c>
      <c r="DU102" s="93">
        <f t="shared" si="103"/>
        <v>0</v>
      </c>
      <c r="DV102" s="79">
        <f>SUM(DJ102:DU102)</f>
        <v>0.25688597117168549</v>
      </c>
      <c r="DW102" s="175" t="str">
        <f t="shared" si="67"/>
        <v>BAJO</v>
      </c>
      <c r="DX102" s="161"/>
      <c r="DY102" s="163">
        <f t="shared" si="104"/>
        <v>500.5</v>
      </c>
      <c r="DZ102" s="164">
        <f t="shared" si="105"/>
        <v>654.5</v>
      </c>
      <c r="EA102" s="257">
        <v>11</v>
      </c>
      <c r="EB102" s="258">
        <v>5</v>
      </c>
      <c r="EC102" s="257"/>
      <c r="ED102" s="258"/>
      <c r="EE102" s="257"/>
      <c r="EF102" s="258"/>
      <c r="EG102" s="257"/>
      <c r="EH102" s="258"/>
      <c r="EI102" s="257"/>
      <c r="EJ102" s="258"/>
      <c r="EK102" s="257"/>
      <c r="EL102" s="258"/>
      <c r="EM102" s="257"/>
      <c r="EN102" s="258"/>
      <c r="EO102" s="257"/>
      <c r="EP102" s="258"/>
      <c r="EQ102" s="257"/>
      <c r="ER102" s="258"/>
      <c r="ES102" s="257"/>
      <c r="ET102" s="258"/>
      <c r="EU102" s="257"/>
      <c r="EV102" s="258"/>
      <c r="EW102" s="257"/>
      <c r="EX102" s="267"/>
    </row>
    <row r="103" spans="1:154" s="8" customFormat="1" ht="170.1" customHeight="1" thickTop="1" thickBot="1" x14ac:dyDescent="0.3">
      <c r="A103" s="156">
        <v>96</v>
      </c>
      <c r="B103" s="186" t="s">
        <v>55</v>
      </c>
      <c r="C103" s="189" t="s">
        <v>234</v>
      </c>
      <c r="D103" s="246">
        <f t="shared" si="46"/>
        <v>673</v>
      </c>
      <c r="E103" s="247">
        <v>47</v>
      </c>
      <c r="F103" s="248">
        <v>586</v>
      </c>
      <c r="G103" s="249">
        <v>29</v>
      </c>
      <c r="H103" s="250">
        <v>1</v>
      </c>
      <c r="I103" s="251">
        <v>11</v>
      </c>
      <c r="J103" s="115">
        <v>4</v>
      </c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212">
        <f t="shared" si="60"/>
        <v>4</v>
      </c>
      <c r="W103" s="115">
        <v>15</v>
      </c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216">
        <f t="shared" si="69"/>
        <v>15</v>
      </c>
      <c r="AJ103" s="58">
        <f t="shared" si="70"/>
        <v>62</v>
      </c>
      <c r="AK103" s="59">
        <f t="shared" si="71"/>
        <v>11</v>
      </c>
      <c r="AL103" s="60">
        <f t="shared" si="72"/>
        <v>601</v>
      </c>
      <c r="AM103" s="119">
        <v>6</v>
      </c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96">
        <f t="shared" si="61"/>
        <v>6</v>
      </c>
      <c r="AZ103" s="126">
        <v>6</v>
      </c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96">
        <f t="shared" si="62"/>
        <v>6</v>
      </c>
      <c r="BM103" s="126">
        <v>0</v>
      </c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99">
        <f t="shared" si="107"/>
        <v>0</v>
      </c>
      <c r="BZ103" s="126">
        <v>31</v>
      </c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205">
        <f t="shared" si="64"/>
        <v>31</v>
      </c>
      <c r="CM103" s="61">
        <f t="shared" si="78"/>
        <v>56</v>
      </c>
      <c r="CN103" s="62">
        <f t="shared" si="73"/>
        <v>11</v>
      </c>
      <c r="CO103" s="63">
        <f t="shared" si="106"/>
        <v>564</v>
      </c>
      <c r="CP103" s="77"/>
      <c r="CQ103" s="256">
        <f t="shared" si="74"/>
        <v>6</v>
      </c>
      <c r="CR103" s="74"/>
      <c r="CS103" s="143">
        <v>165</v>
      </c>
      <c r="CT103" s="100">
        <f t="shared" si="79"/>
        <v>3.6363636363636362E-2</v>
      </c>
      <c r="CU103" s="101">
        <f t="shared" si="80"/>
        <v>0</v>
      </c>
      <c r="CV103" s="101">
        <f t="shared" si="81"/>
        <v>0</v>
      </c>
      <c r="CW103" s="101">
        <f t="shared" si="82"/>
        <v>0</v>
      </c>
      <c r="CX103" s="101">
        <f t="shared" si="83"/>
        <v>0</v>
      </c>
      <c r="CY103" s="101">
        <f t="shared" si="84"/>
        <v>0</v>
      </c>
      <c r="CZ103" s="101">
        <f t="shared" si="85"/>
        <v>0</v>
      </c>
      <c r="DA103" s="101">
        <f t="shared" si="86"/>
        <v>0</v>
      </c>
      <c r="DB103" s="101">
        <f t="shared" si="87"/>
        <v>0</v>
      </c>
      <c r="DC103" s="101">
        <f t="shared" si="88"/>
        <v>0</v>
      </c>
      <c r="DD103" s="101">
        <f t="shared" si="89"/>
        <v>0</v>
      </c>
      <c r="DE103" s="102">
        <f t="shared" si="90"/>
        <v>0</v>
      </c>
      <c r="DF103" s="80">
        <f t="shared" si="75"/>
        <v>3.6363636363636362E-2</v>
      </c>
      <c r="DG103" s="90" t="str">
        <f t="shared" si="91"/>
        <v>BAJO</v>
      </c>
      <c r="DH103" s="135"/>
      <c r="DI103" s="151">
        <v>15.014999999999999</v>
      </c>
      <c r="DJ103" s="105">
        <f t="shared" si="92"/>
        <v>0.39960039960039961</v>
      </c>
      <c r="DK103" s="106">
        <f t="shared" si="93"/>
        <v>0</v>
      </c>
      <c r="DL103" s="106">
        <f t="shared" si="94"/>
        <v>0</v>
      </c>
      <c r="DM103" s="106">
        <f t="shared" si="95"/>
        <v>0</v>
      </c>
      <c r="DN103" s="106">
        <f t="shared" si="96"/>
        <v>0</v>
      </c>
      <c r="DO103" s="106">
        <f t="shared" si="97"/>
        <v>0</v>
      </c>
      <c r="DP103" s="106">
        <f t="shared" si="98"/>
        <v>0</v>
      </c>
      <c r="DQ103" s="106">
        <f t="shared" si="99"/>
        <v>0</v>
      </c>
      <c r="DR103" s="106">
        <f t="shared" si="100"/>
        <v>0</v>
      </c>
      <c r="DS103" s="106">
        <f t="shared" si="101"/>
        <v>0</v>
      </c>
      <c r="DT103" s="106">
        <f t="shared" si="102"/>
        <v>0</v>
      </c>
      <c r="DU103" s="107">
        <f t="shared" si="103"/>
        <v>0</v>
      </c>
      <c r="DV103" s="80">
        <f t="shared" ref="DV103" si="109">SUM(DJ103:DU103)</f>
        <v>0.39960039960039961</v>
      </c>
      <c r="DW103" s="176" t="str">
        <f t="shared" si="67"/>
        <v>BAJO</v>
      </c>
      <c r="DX103" s="161"/>
      <c r="DY103" s="165">
        <f t="shared" si="104"/>
        <v>214.5</v>
      </c>
      <c r="DZ103" s="166">
        <f t="shared" si="105"/>
        <v>280.5</v>
      </c>
      <c r="EA103" s="268">
        <v>32</v>
      </c>
      <c r="EB103" s="269">
        <v>0</v>
      </c>
      <c r="EC103" s="268"/>
      <c r="ED103" s="269"/>
      <c r="EE103" s="268"/>
      <c r="EF103" s="269"/>
      <c r="EG103" s="268"/>
      <c r="EH103" s="269"/>
      <c r="EI103" s="268"/>
      <c r="EJ103" s="269"/>
      <c r="EK103" s="268"/>
      <c r="EL103" s="269"/>
      <c r="EM103" s="268"/>
      <c r="EN103" s="269"/>
      <c r="EO103" s="268"/>
      <c r="EP103" s="269"/>
      <c r="EQ103" s="268"/>
      <c r="ER103" s="269"/>
      <c r="ES103" s="268"/>
      <c r="ET103" s="269"/>
      <c r="EU103" s="268"/>
      <c r="EV103" s="269"/>
      <c r="EW103" s="268"/>
      <c r="EX103" s="270"/>
    </row>
    <row r="104" spans="1:154" s="67" customFormat="1" ht="90" customHeight="1" thickTop="1" x14ac:dyDescent="0.25">
      <c r="A104" s="294" t="s">
        <v>136</v>
      </c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4"/>
      <c r="AK104" s="294"/>
      <c r="AL104" s="294"/>
      <c r="AM104" s="294"/>
      <c r="AN104" s="294"/>
      <c r="AO104" s="294"/>
      <c r="AP104" s="294"/>
      <c r="AQ104" s="294"/>
      <c r="AR104" s="294"/>
      <c r="AS104" s="294"/>
      <c r="AT104" s="294"/>
      <c r="AU104" s="294"/>
      <c r="AV104" s="294"/>
      <c r="AW104" s="294"/>
      <c r="AX104" s="294"/>
      <c r="AY104" s="294"/>
      <c r="AZ104" s="294"/>
      <c r="BA104" s="294"/>
      <c r="BB104" s="294"/>
      <c r="BC104" s="294"/>
      <c r="BD104" s="294"/>
      <c r="BE104" s="294"/>
      <c r="BF104" s="294"/>
      <c r="BG104" s="294"/>
      <c r="BH104" s="294"/>
      <c r="BI104" s="294"/>
      <c r="BJ104" s="294"/>
      <c r="BK104" s="294"/>
      <c r="BL104" s="294"/>
      <c r="BM104" s="294"/>
      <c r="BN104" s="294"/>
      <c r="BO104" s="294"/>
      <c r="BP104" s="294"/>
      <c r="BQ104" s="294"/>
      <c r="BR104" s="294"/>
      <c r="BS104" s="294"/>
      <c r="BT104" s="294"/>
      <c r="BU104" s="294"/>
      <c r="BV104" s="294"/>
      <c r="BW104" s="294"/>
      <c r="BX104" s="294"/>
      <c r="BY104" s="294"/>
      <c r="BZ104" s="294"/>
      <c r="CA104" s="294"/>
      <c r="CB104" s="294"/>
      <c r="CC104" s="294"/>
      <c r="CD104" s="294"/>
      <c r="CE104" s="294"/>
      <c r="CF104" s="294"/>
      <c r="CG104" s="294"/>
      <c r="CH104" s="294"/>
      <c r="CI104" s="294"/>
      <c r="CJ104" s="294"/>
      <c r="CK104" s="294"/>
      <c r="CL104" s="294"/>
      <c r="CM104" s="294"/>
      <c r="CN104" s="294"/>
      <c r="CO104" s="294"/>
      <c r="CP104" s="294"/>
      <c r="CQ104" s="294"/>
      <c r="CR104" s="294"/>
      <c r="CS104" s="294"/>
      <c r="CT104" s="294"/>
      <c r="CU104" s="294"/>
      <c r="CV104" s="294"/>
      <c r="CW104" s="294"/>
      <c r="CX104" s="294"/>
      <c r="CY104" s="294"/>
      <c r="CZ104" s="294"/>
      <c r="DA104" s="294"/>
      <c r="DB104" s="294"/>
      <c r="DC104" s="294"/>
      <c r="DD104" s="294"/>
      <c r="DE104" s="294"/>
      <c r="DF104" s="294"/>
      <c r="DG104" s="294"/>
      <c r="DH104" s="294"/>
      <c r="DI104" s="294"/>
      <c r="DJ104" s="294"/>
      <c r="DK104" s="294"/>
      <c r="DL104" s="294"/>
      <c r="DM104" s="294"/>
      <c r="DN104" s="294"/>
      <c r="DO104" s="294"/>
      <c r="DP104" s="294"/>
      <c r="DQ104" s="294"/>
      <c r="DR104" s="294"/>
      <c r="DS104" s="294"/>
      <c r="DT104" s="294"/>
      <c r="DU104" s="294"/>
      <c r="DV104" s="294"/>
      <c r="DW104" s="294"/>
      <c r="DX104" s="294"/>
      <c r="DY104" s="294"/>
      <c r="DZ104" s="294"/>
      <c r="EA104" s="294"/>
      <c r="EB104" s="294"/>
      <c r="EC104" s="294"/>
      <c r="ED104" s="294"/>
      <c r="EE104" s="294"/>
      <c r="EF104" s="294"/>
      <c r="EG104" s="294"/>
      <c r="EH104" s="294"/>
      <c r="EI104" s="294"/>
      <c r="EJ104" s="294"/>
      <c r="EK104" s="294"/>
      <c r="EL104" s="294"/>
      <c r="EM104" s="294"/>
      <c r="EN104" s="294"/>
      <c r="EO104" s="294"/>
      <c r="EP104" s="294"/>
      <c r="EQ104" s="294"/>
      <c r="ER104" s="294"/>
      <c r="ES104" s="294"/>
      <c r="ET104" s="294"/>
      <c r="EU104" s="294"/>
      <c r="EV104" s="294"/>
      <c r="EW104" s="294"/>
      <c r="EX104" s="294"/>
    </row>
    <row r="624" spans="74:74" x14ac:dyDescent="0.25">
      <c r="BV624" s="30" t="s">
        <v>69</v>
      </c>
    </row>
    <row r="2538" spans="74:74" x14ac:dyDescent="0.25">
      <c r="BV2538" s="30" t="s">
        <v>69</v>
      </c>
    </row>
    <row r="2557" spans="74:74" x14ac:dyDescent="0.25">
      <c r="BV2557" s="30" t="s">
        <v>69</v>
      </c>
    </row>
    <row r="3482" spans="74:74" x14ac:dyDescent="0.25">
      <c r="BV3482" s="30" t="s">
        <v>70</v>
      </c>
    </row>
    <row r="3690" spans="74:74" x14ac:dyDescent="0.25">
      <c r="BV3690" s="30" t="s">
        <v>71</v>
      </c>
    </row>
  </sheetData>
  <mergeCells count="76">
    <mergeCell ref="A4:A7"/>
    <mergeCell ref="BM4:CL4"/>
    <mergeCell ref="CM4:CO4"/>
    <mergeCell ref="EM5:EN5"/>
    <mergeCell ref="BM5:BY6"/>
    <mergeCell ref="BZ5:CL6"/>
    <mergeCell ref="CM5:CM7"/>
    <mergeCell ref="EG5:EH5"/>
    <mergeCell ref="EM6:EM7"/>
    <mergeCell ref="EN6:EN7"/>
    <mergeCell ref="CN5:CN7"/>
    <mergeCell ref="EA6:EA7"/>
    <mergeCell ref="CO5:CO7"/>
    <mergeCell ref="CQ4:DW4"/>
    <mergeCell ref="E5:E7"/>
    <mergeCell ref="EK5:EL5"/>
    <mergeCell ref="EL6:EL7"/>
    <mergeCell ref="A104:EX104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J6:EJ7"/>
    <mergeCell ref="EQ6:EQ7"/>
    <mergeCell ref="ER6:ER7"/>
    <mergeCell ref="ES6:ES7"/>
    <mergeCell ref="ET6:ET7"/>
    <mergeCell ref="CQ5:CQ7"/>
    <mergeCell ref="CS5:CS6"/>
    <mergeCell ref="EO6:EO7"/>
    <mergeCell ref="EU5:EV5"/>
    <mergeCell ref="J5:V6"/>
    <mergeCell ref="EU6:EU7"/>
    <mergeCell ref="EV6:EV7"/>
    <mergeCell ref="ES5:ET5"/>
    <mergeCell ref="EP6:EP7"/>
    <mergeCell ref="W5:AI6"/>
    <mergeCell ref="EC6:EC7"/>
    <mergeCell ref="ED6:ED7"/>
    <mergeCell ref="EE5:EF5"/>
    <mergeCell ref="EC5:ED5"/>
    <mergeCell ref="EQ5:ER5"/>
    <mergeCell ref="DJ5:DV5"/>
    <mergeCell ref="EK6:EK7"/>
    <mergeCell ref="CT5:DF5"/>
    <mergeCell ref="EI5:EJ5"/>
    <mergeCell ref="EB6:EB7"/>
    <mergeCell ref="DG5:DG7"/>
    <mergeCell ref="DI5:DI7"/>
    <mergeCell ref="EE6:EE7"/>
    <mergeCell ref="EF6:EF7"/>
    <mergeCell ref="DY5:DY7"/>
    <mergeCell ref="DZ5:DZ7"/>
    <mergeCell ref="DW5:DW7"/>
    <mergeCell ref="EA5:EB5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I5:I7"/>
    <mergeCell ref="AM4:BL4"/>
    <mergeCell ref="AL5:AL7"/>
    <mergeCell ref="AJ5:AJ7"/>
    <mergeCell ref="AJ4:AL4"/>
    <mergeCell ref="AK5:AK7"/>
  </mergeCells>
  <conditionalFormatting sqref="CT8:DE103">
    <cfRule type="cellIs" dxfId="13" priority="22" operator="lessThan">
      <formula>0.0844</formula>
    </cfRule>
    <cfRule type="cellIs" dxfId="12" priority="23" operator="greaterThan">
      <formula>0.0845</formula>
    </cfRule>
  </conditionalFormatting>
  <conditionalFormatting sqref="DJ8:DU103">
    <cfRule type="cellIs" dxfId="11" priority="16" operator="lessThan">
      <formula>0.0844</formula>
    </cfRule>
    <cfRule type="cellIs" dxfId="10" priority="17" operator="greaterThan">
      <formula>0.0845</formula>
    </cfRule>
  </conditionalFormatting>
  <conditionalFormatting sqref="AM8:AX103">
    <cfRule type="cellIs" dxfId="9" priority="327" operator="greaterThanOrEqual">
      <formula>#REF!</formula>
    </cfRule>
  </conditionalFormatting>
  <conditionalFormatting sqref="AM8:AX103">
    <cfRule type="cellIs" dxfId="8" priority="335" operator="lessThanOrEqual">
      <formula>#REF!*0.5</formula>
    </cfRule>
    <cfRule type="cellIs" dxfId="7" priority="336" operator="between">
      <formula>#REF!*0.5</formula>
      <formula>#REF!*1</formula>
    </cfRule>
  </conditionalFormatting>
  <conditionalFormatting sqref="DG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8:DG103">
    <cfRule type="containsText" dxfId="6" priority="9" operator="containsText" text="MUY BUENO">
      <formula>NOT(ISERROR(SEARCH("MUY BUENO",DG8)))</formula>
    </cfRule>
  </conditionalFormatting>
  <conditionalFormatting sqref="DF8:DF103">
    <cfRule type="cellIs" dxfId="5" priority="6" operator="greaterThan">
      <formula>9.45%</formula>
    </cfRule>
    <cfRule type="cellIs" dxfId="4" priority="5" operator="between">
      <formula>0.0445</formula>
      <formula>0.0944</formula>
    </cfRule>
    <cfRule type="cellIs" dxfId="3" priority="4" operator="lessThan">
      <formula>0.0444</formula>
    </cfRule>
  </conditionalFormatting>
  <conditionalFormatting sqref="DV8:DV103">
    <cfRule type="cellIs" dxfId="2" priority="1" operator="lessThan">
      <formula>89.45%</formula>
    </cfRule>
    <cfRule type="cellIs" dxfId="1" priority="2" operator="between">
      <formula>0.8944</formula>
      <formula>0.9944</formula>
    </cfRule>
    <cfRule type="cellIs" dxfId="0" priority="3" operator="greaterThan">
      <formula>99.45%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ENERO</vt:lpstr>
      <vt:lpstr>'CUADRO ESTADISTICO ENERO'!Área_de_impresión</vt:lpstr>
      <vt:lpstr>'CUADRO ESTADISTICO ENERO'!Títulos_a_imprimir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2023-05-16T20:15:36Z</dcterms:modified>
</cp:coreProperties>
</file>