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D:\PER2022\BOLETIN\CUADROS WEB\"/>
    </mc:Choice>
  </mc:AlternateContent>
  <xr:revisionPtr revIDLastSave="0" documentId="13_ncr:1_{6E433731-7FB1-491E-9BC6-46F9BD56DF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% DE AVANCE" sheetId="3" r:id="rId1"/>
  </sheets>
  <definedNames>
    <definedName name="_xlnm._FilterDatabase" localSheetId="0" hidden="1">'% DE AVANCE'!$A$7:$CNI$103</definedName>
    <definedName name="_xlnm.Print_Area" localSheetId="0">'% DE AVANCE'!$A$1:$DZ$103</definedName>
    <definedName name="_xlnm.Print_Titles" localSheetId="0">'% DE AVANCE'!$1:$7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113" i="3" l="1"/>
  <c r="CU8" i="3" l="1"/>
  <c r="CT117" i="3" l="1"/>
  <c r="F116" i="3"/>
  <c r="G116" i="3"/>
  <c r="H116" i="3"/>
  <c r="I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O116" i="3"/>
  <c r="CT116" i="3" s="1"/>
  <c r="AP116" i="3"/>
  <c r="CU116" i="3" s="1"/>
  <c r="AQ116" i="3"/>
  <c r="AR116" i="3"/>
  <c r="AS116" i="3"/>
  <c r="AT116" i="3"/>
  <c r="AU116" i="3"/>
  <c r="AV116" i="3"/>
  <c r="AW116" i="3"/>
  <c r="AX116" i="3"/>
  <c r="AY116" i="3"/>
  <c r="AZ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E116" i="3"/>
  <c r="DJ118" i="3"/>
  <c r="DI118" i="3"/>
  <c r="DE118" i="3"/>
  <c r="DD118" i="3"/>
  <c r="DC118" i="3"/>
  <c r="DB118" i="3"/>
  <c r="DA118" i="3"/>
  <c r="CZ118" i="3"/>
  <c r="CY118" i="3"/>
  <c r="CU118" i="3"/>
  <c r="CT118" i="3"/>
  <c r="CP118" i="3"/>
  <c r="CN118" i="3"/>
  <c r="CA118" i="3"/>
  <c r="BN118" i="3"/>
  <c r="BA118" i="3"/>
  <c r="CS118" i="3" s="1"/>
  <c r="AM118" i="3"/>
  <c r="AL118" i="3"/>
  <c r="AK118" i="3"/>
  <c r="AJ118" i="3"/>
  <c r="AN118" i="3" s="1"/>
  <c r="W118" i="3"/>
  <c r="J118" i="3"/>
  <c r="D118" i="3"/>
  <c r="DJ117" i="3"/>
  <c r="DI117" i="3"/>
  <c r="DH117" i="3"/>
  <c r="DE117" i="3"/>
  <c r="DD117" i="3"/>
  <c r="DC117" i="3"/>
  <c r="DB117" i="3"/>
  <c r="DA117" i="3"/>
  <c r="DA116" i="3" s="1"/>
  <c r="CZ117" i="3"/>
  <c r="CY117" i="3"/>
  <c r="CX117" i="3"/>
  <c r="CX116" i="3" s="1"/>
  <c r="CW117" i="3"/>
  <c r="CW116" i="3" s="1"/>
  <c r="CV117" i="3"/>
  <c r="CV116" i="3" s="1"/>
  <c r="CU117" i="3"/>
  <c r="CP117" i="3"/>
  <c r="CN117" i="3"/>
  <c r="CA117" i="3"/>
  <c r="BN117" i="3"/>
  <c r="BA117" i="3"/>
  <c r="CS117" i="3" s="1"/>
  <c r="AM117" i="3"/>
  <c r="AJ117" i="3"/>
  <c r="W117" i="3"/>
  <c r="AL117" i="3" s="1"/>
  <c r="J117" i="3"/>
  <c r="D117" i="3"/>
  <c r="AK117" i="3" l="1"/>
  <c r="CY116" i="3"/>
  <c r="AN117" i="3"/>
  <c r="CQ117" i="3" s="1"/>
  <c r="DE116" i="3"/>
  <c r="DF118" i="3"/>
  <c r="DC116" i="3"/>
  <c r="DB116" i="3"/>
  <c r="CA116" i="3"/>
  <c r="CP116" i="3"/>
  <c r="AJ116" i="3"/>
  <c r="DD116" i="3"/>
  <c r="CO117" i="3"/>
  <c r="AL116" i="3"/>
  <c r="AK116" i="3"/>
  <c r="AM116" i="3" s="1"/>
  <c r="CO118" i="3"/>
  <c r="J116" i="3"/>
  <c r="CN116" i="3"/>
  <c r="BA116" i="3"/>
  <c r="BN116" i="3"/>
  <c r="CS116" i="3"/>
  <c r="CZ116" i="3"/>
  <c r="DF117" i="3"/>
  <c r="CQ118" i="3"/>
  <c r="CU51" i="3"/>
  <c r="CQ116" i="3" l="1"/>
  <c r="AN116" i="3"/>
  <c r="DF116" i="3"/>
  <c r="CO116" i="3"/>
  <c r="CR117" i="3"/>
  <c r="CR118" i="3"/>
  <c r="CR116" i="3" l="1"/>
  <c r="AM9" i="3" l="1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M100" i="3"/>
  <c r="AM101" i="3"/>
  <c r="AM102" i="3"/>
  <c r="CP9" i="3" l="1"/>
  <c r="CP10" i="3"/>
  <c r="CP11" i="3"/>
  <c r="CP12" i="3"/>
  <c r="CP13" i="3"/>
  <c r="CP14" i="3"/>
  <c r="CP15" i="3"/>
  <c r="CP16" i="3"/>
  <c r="CP17" i="3"/>
  <c r="CP18" i="3"/>
  <c r="CP19" i="3"/>
  <c r="CP20" i="3"/>
  <c r="CP21" i="3"/>
  <c r="CP22" i="3"/>
  <c r="CP23" i="3"/>
  <c r="CP24" i="3"/>
  <c r="CP25" i="3"/>
  <c r="CP26" i="3"/>
  <c r="CP27" i="3"/>
  <c r="CP28" i="3"/>
  <c r="CP29" i="3"/>
  <c r="CP30" i="3"/>
  <c r="CP31" i="3"/>
  <c r="CP32" i="3"/>
  <c r="CP33" i="3"/>
  <c r="CP34" i="3"/>
  <c r="CP35" i="3"/>
  <c r="CP36" i="3"/>
  <c r="CP37" i="3"/>
  <c r="CP38" i="3"/>
  <c r="CP39" i="3"/>
  <c r="CP40" i="3"/>
  <c r="CP41" i="3"/>
  <c r="CP42" i="3"/>
  <c r="CP43" i="3"/>
  <c r="CP44" i="3"/>
  <c r="CP45" i="3"/>
  <c r="CP46" i="3"/>
  <c r="CP47" i="3"/>
  <c r="CP48" i="3"/>
  <c r="CP49" i="3"/>
  <c r="CP50" i="3"/>
  <c r="CP51" i="3"/>
  <c r="CP52" i="3"/>
  <c r="CP53" i="3"/>
  <c r="CP54" i="3"/>
  <c r="CP55" i="3"/>
  <c r="CP56" i="3"/>
  <c r="CP57" i="3"/>
  <c r="CP58" i="3"/>
  <c r="CP59" i="3"/>
  <c r="CP60" i="3"/>
  <c r="CP61" i="3"/>
  <c r="CP62" i="3"/>
  <c r="CP63" i="3"/>
  <c r="CP64" i="3"/>
  <c r="CP65" i="3"/>
  <c r="CP66" i="3"/>
  <c r="CP67" i="3"/>
  <c r="CP68" i="3"/>
  <c r="CP69" i="3"/>
  <c r="CP70" i="3"/>
  <c r="CP71" i="3"/>
  <c r="CP72" i="3"/>
  <c r="CP73" i="3"/>
  <c r="CP74" i="3"/>
  <c r="CP75" i="3"/>
  <c r="CP76" i="3"/>
  <c r="CP77" i="3"/>
  <c r="CP78" i="3"/>
  <c r="CP79" i="3"/>
  <c r="CP80" i="3"/>
  <c r="CP81" i="3"/>
  <c r="CP82" i="3"/>
  <c r="CP83" i="3"/>
  <c r="CP84" i="3"/>
  <c r="CP85" i="3"/>
  <c r="CP86" i="3"/>
  <c r="CP87" i="3"/>
  <c r="CP88" i="3"/>
  <c r="CP89" i="3"/>
  <c r="CP90" i="3"/>
  <c r="CP91" i="3"/>
  <c r="CP92" i="3"/>
  <c r="CP93" i="3"/>
  <c r="CP94" i="3"/>
  <c r="CP95" i="3"/>
  <c r="CP96" i="3"/>
  <c r="CP97" i="3"/>
  <c r="CP98" i="3"/>
  <c r="CP99" i="3"/>
  <c r="CP100" i="3"/>
  <c r="CP101" i="3"/>
  <c r="CP102" i="3"/>
  <c r="J9" i="3" l="1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D12" i="3"/>
  <c r="D13" i="3"/>
  <c r="D14" i="3"/>
  <c r="CT51" i="3"/>
  <c r="D16" i="3" l="1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8" i="3"/>
  <c r="D9" i="3"/>
  <c r="D10" i="3"/>
  <c r="D11" i="3"/>
  <c r="D15" i="3"/>
  <c r="D17" i="3"/>
  <c r="D18" i="3"/>
  <c r="D19" i="3"/>
  <c r="D20" i="3"/>
  <c r="D21" i="3"/>
  <c r="D22" i="3"/>
  <c r="J8" i="3"/>
  <c r="CT8" i="3" l="1"/>
  <c r="CA29" i="3" l="1"/>
  <c r="AJ11" i="3" l="1"/>
  <c r="AN11" i="3" s="1"/>
  <c r="W8" i="3"/>
  <c r="AL8" i="3" s="1"/>
  <c r="BA8" i="3"/>
  <c r="AJ8" i="3"/>
  <c r="AN8" i="3" s="1"/>
  <c r="AK8" i="3" l="1"/>
  <c r="DI59" i="3"/>
  <c r="DJ59" i="3"/>
  <c r="DI60" i="3"/>
  <c r="DJ60" i="3"/>
  <c r="DI61" i="3"/>
  <c r="DJ61" i="3"/>
  <c r="DI62" i="3"/>
  <c r="DJ62" i="3"/>
  <c r="DI63" i="3"/>
  <c r="DJ63" i="3"/>
  <c r="DI64" i="3"/>
  <c r="DJ64" i="3"/>
  <c r="DJ58" i="3"/>
  <c r="DI58" i="3"/>
  <c r="DI9" i="3"/>
  <c r="DJ9" i="3"/>
  <c r="DI10" i="3"/>
  <c r="DJ10" i="3"/>
  <c r="DI11" i="3"/>
  <c r="DJ11" i="3"/>
  <c r="DI12" i="3"/>
  <c r="DJ12" i="3"/>
  <c r="DI13" i="3"/>
  <c r="DJ13" i="3"/>
  <c r="DI14" i="3"/>
  <c r="DJ14" i="3"/>
  <c r="DI15" i="3"/>
  <c r="DJ15" i="3"/>
  <c r="DI16" i="3"/>
  <c r="DJ16" i="3"/>
  <c r="DI17" i="3"/>
  <c r="DJ17" i="3"/>
  <c r="DI18" i="3"/>
  <c r="DJ18" i="3"/>
  <c r="DI19" i="3"/>
  <c r="DJ19" i="3"/>
  <c r="DI20" i="3"/>
  <c r="DJ20" i="3"/>
  <c r="DI21" i="3"/>
  <c r="DJ21" i="3"/>
  <c r="DI22" i="3"/>
  <c r="DJ22" i="3"/>
  <c r="DI23" i="3"/>
  <c r="DJ23" i="3"/>
  <c r="DI24" i="3"/>
  <c r="DJ24" i="3"/>
  <c r="DI25" i="3"/>
  <c r="DJ25" i="3"/>
  <c r="DI26" i="3"/>
  <c r="DJ26" i="3"/>
  <c r="DI27" i="3"/>
  <c r="DJ27" i="3"/>
  <c r="DI28" i="3"/>
  <c r="DJ28" i="3"/>
  <c r="DI29" i="3"/>
  <c r="DJ29" i="3"/>
  <c r="DI30" i="3"/>
  <c r="DJ30" i="3"/>
  <c r="DI31" i="3"/>
  <c r="DJ31" i="3"/>
  <c r="DI32" i="3"/>
  <c r="DJ32" i="3"/>
  <c r="DI33" i="3"/>
  <c r="DJ33" i="3"/>
  <c r="DI34" i="3"/>
  <c r="DJ34" i="3"/>
  <c r="DI35" i="3"/>
  <c r="DJ35" i="3"/>
  <c r="DI36" i="3"/>
  <c r="DJ36" i="3"/>
  <c r="DI37" i="3"/>
  <c r="DJ37" i="3"/>
  <c r="DI38" i="3"/>
  <c r="DJ38" i="3"/>
  <c r="DI39" i="3"/>
  <c r="DJ39" i="3"/>
  <c r="DI40" i="3"/>
  <c r="DJ40" i="3"/>
  <c r="DI41" i="3"/>
  <c r="DJ41" i="3"/>
  <c r="DI42" i="3"/>
  <c r="DJ42" i="3"/>
  <c r="DI43" i="3"/>
  <c r="DJ43" i="3"/>
  <c r="DI44" i="3"/>
  <c r="DJ44" i="3"/>
  <c r="DI45" i="3"/>
  <c r="DJ45" i="3"/>
  <c r="DI46" i="3"/>
  <c r="DJ46" i="3"/>
  <c r="DI47" i="3"/>
  <c r="DJ47" i="3"/>
  <c r="DI48" i="3"/>
  <c r="DJ48" i="3"/>
  <c r="DI49" i="3"/>
  <c r="DJ49" i="3"/>
  <c r="DI50" i="3"/>
  <c r="DJ50" i="3"/>
  <c r="DI51" i="3"/>
  <c r="DJ51" i="3"/>
  <c r="DI52" i="3"/>
  <c r="DJ52" i="3"/>
  <c r="DI53" i="3"/>
  <c r="DJ53" i="3"/>
  <c r="DI54" i="3"/>
  <c r="DJ54" i="3"/>
  <c r="DI55" i="3"/>
  <c r="DJ55" i="3"/>
  <c r="DI56" i="3"/>
  <c r="DJ56" i="3"/>
  <c r="DI57" i="3"/>
  <c r="DJ57" i="3"/>
  <c r="DI65" i="3"/>
  <c r="DJ65" i="3"/>
  <c r="DI66" i="3"/>
  <c r="DJ66" i="3"/>
  <c r="DI67" i="3"/>
  <c r="DJ67" i="3"/>
  <c r="DI68" i="3"/>
  <c r="DJ68" i="3"/>
  <c r="DI69" i="3"/>
  <c r="DJ69" i="3"/>
  <c r="DI70" i="3"/>
  <c r="DJ70" i="3"/>
  <c r="DI71" i="3"/>
  <c r="DJ71" i="3"/>
  <c r="DI72" i="3"/>
  <c r="DJ72" i="3"/>
  <c r="DI73" i="3"/>
  <c r="DJ73" i="3"/>
  <c r="DI74" i="3"/>
  <c r="DJ74" i="3"/>
  <c r="DI75" i="3"/>
  <c r="DJ75" i="3"/>
  <c r="DI76" i="3"/>
  <c r="DJ76" i="3"/>
  <c r="DI77" i="3"/>
  <c r="DJ77" i="3"/>
  <c r="DI78" i="3"/>
  <c r="DJ78" i="3"/>
  <c r="DI79" i="3"/>
  <c r="DJ79" i="3"/>
  <c r="DI80" i="3"/>
  <c r="DJ80" i="3"/>
  <c r="DI81" i="3"/>
  <c r="DJ81" i="3"/>
  <c r="DI82" i="3"/>
  <c r="DJ82" i="3"/>
  <c r="DI83" i="3"/>
  <c r="DJ83" i="3"/>
  <c r="DI84" i="3"/>
  <c r="DJ84" i="3"/>
  <c r="DI85" i="3"/>
  <c r="DJ85" i="3"/>
  <c r="DI86" i="3"/>
  <c r="DJ86" i="3"/>
  <c r="DI87" i="3"/>
  <c r="DJ87" i="3"/>
  <c r="DI88" i="3"/>
  <c r="DJ88" i="3"/>
  <c r="DI89" i="3"/>
  <c r="DJ89" i="3"/>
  <c r="DI90" i="3"/>
  <c r="DJ90" i="3"/>
  <c r="DI91" i="3"/>
  <c r="DJ91" i="3"/>
  <c r="DI92" i="3"/>
  <c r="DJ92" i="3"/>
  <c r="DI93" i="3"/>
  <c r="DJ93" i="3"/>
  <c r="DI94" i="3"/>
  <c r="DJ94" i="3"/>
  <c r="DI95" i="3"/>
  <c r="DJ95" i="3"/>
  <c r="DI96" i="3"/>
  <c r="DJ96" i="3"/>
  <c r="DI97" i="3"/>
  <c r="DJ97" i="3"/>
  <c r="DI98" i="3"/>
  <c r="DJ98" i="3"/>
  <c r="DI99" i="3"/>
  <c r="DJ99" i="3"/>
  <c r="DI100" i="3"/>
  <c r="DJ100" i="3"/>
  <c r="DI101" i="3"/>
  <c r="DJ101" i="3"/>
  <c r="DI102" i="3"/>
  <c r="DJ102" i="3"/>
  <c r="DJ8" i="3"/>
  <c r="DI8" i="3"/>
  <c r="CT9" i="3"/>
  <c r="CU9" i="3"/>
  <c r="CV9" i="3"/>
  <c r="CW9" i="3"/>
  <c r="CX9" i="3"/>
  <c r="CY9" i="3"/>
  <c r="CZ9" i="3"/>
  <c r="DA9" i="3"/>
  <c r="DB9" i="3"/>
  <c r="DC9" i="3"/>
  <c r="DD9" i="3"/>
  <c r="DE9" i="3"/>
  <c r="CT10" i="3"/>
  <c r="CU10" i="3"/>
  <c r="CV10" i="3"/>
  <c r="CW10" i="3"/>
  <c r="CX10" i="3"/>
  <c r="CY10" i="3"/>
  <c r="CZ10" i="3"/>
  <c r="DA10" i="3"/>
  <c r="DB10" i="3"/>
  <c r="DC10" i="3"/>
  <c r="DD10" i="3"/>
  <c r="DE10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CT12" i="3"/>
  <c r="CU12" i="3"/>
  <c r="CV12" i="3"/>
  <c r="CW12" i="3"/>
  <c r="CX12" i="3"/>
  <c r="CY12" i="3"/>
  <c r="CZ12" i="3"/>
  <c r="DA12" i="3"/>
  <c r="DB12" i="3"/>
  <c r="DC12" i="3"/>
  <c r="DD12" i="3"/>
  <c r="DE12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CT14" i="3"/>
  <c r="CU14" i="3"/>
  <c r="CV14" i="3"/>
  <c r="CW14" i="3"/>
  <c r="CX14" i="3"/>
  <c r="CY14" i="3"/>
  <c r="CZ14" i="3"/>
  <c r="DA14" i="3"/>
  <c r="DB14" i="3"/>
  <c r="DC14" i="3"/>
  <c r="DD14" i="3"/>
  <c r="DE14" i="3"/>
  <c r="CT15" i="3"/>
  <c r="CU15" i="3"/>
  <c r="CV15" i="3"/>
  <c r="CW15" i="3"/>
  <c r="CX15" i="3"/>
  <c r="CY15" i="3"/>
  <c r="CZ15" i="3"/>
  <c r="DA15" i="3"/>
  <c r="DB15" i="3"/>
  <c r="DC15" i="3"/>
  <c r="DD15" i="3"/>
  <c r="DE15" i="3"/>
  <c r="CT16" i="3"/>
  <c r="CU16" i="3"/>
  <c r="CV16" i="3"/>
  <c r="CW16" i="3"/>
  <c r="CX16" i="3"/>
  <c r="CY16" i="3"/>
  <c r="CZ16" i="3"/>
  <c r="DA16" i="3"/>
  <c r="DB16" i="3"/>
  <c r="DC16" i="3"/>
  <c r="DD16" i="3"/>
  <c r="DE16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CT18" i="3"/>
  <c r="CU18" i="3"/>
  <c r="CV18" i="3"/>
  <c r="CW18" i="3"/>
  <c r="CX18" i="3"/>
  <c r="CY18" i="3"/>
  <c r="CZ18" i="3"/>
  <c r="DA18" i="3"/>
  <c r="DB18" i="3"/>
  <c r="DC18" i="3"/>
  <c r="DD18" i="3"/>
  <c r="DE18" i="3"/>
  <c r="CT19" i="3"/>
  <c r="CU19" i="3"/>
  <c r="CV19" i="3"/>
  <c r="CW19" i="3"/>
  <c r="CX19" i="3"/>
  <c r="CY19" i="3"/>
  <c r="CZ19" i="3"/>
  <c r="DA19" i="3"/>
  <c r="DB19" i="3"/>
  <c r="DC19" i="3"/>
  <c r="DD19" i="3"/>
  <c r="DE19" i="3"/>
  <c r="CT20" i="3"/>
  <c r="CU20" i="3"/>
  <c r="CV20" i="3"/>
  <c r="CW20" i="3"/>
  <c r="CX20" i="3"/>
  <c r="CY20" i="3"/>
  <c r="CZ20" i="3"/>
  <c r="DA20" i="3"/>
  <c r="DB20" i="3"/>
  <c r="DC20" i="3"/>
  <c r="DD20" i="3"/>
  <c r="DE20" i="3"/>
  <c r="CT21" i="3"/>
  <c r="CU21" i="3"/>
  <c r="CV21" i="3"/>
  <c r="CW21" i="3"/>
  <c r="CX21" i="3"/>
  <c r="CY21" i="3"/>
  <c r="CZ21" i="3"/>
  <c r="DA21" i="3"/>
  <c r="DB21" i="3"/>
  <c r="DC21" i="3"/>
  <c r="DD21" i="3"/>
  <c r="DE21" i="3"/>
  <c r="CT22" i="3"/>
  <c r="CU22" i="3"/>
  <c r="CV22" i="3"/>
  <c r="CW22" i="3"/>
  <c r="CX22" i="3"/>
  <c r="CY22" i="3"/>
  <c r="CZ22" i="3"/>
  <c r="DA22" i="3"/>
  <c r="DB22" i="3"/>
  <c r="DC22" i="3"/>
  <c r="DD22" i="3"/>
  <c r="DE22" i="3"/>
  <c r="CT23" i="3"/>
  <c r="CU23" i="3"/>
  <c r="CV23" i="3"/>
  <c r="CW23" i="3"/>
  <c r="CX23" i="3"/>
  <c r="CY23" i="3"/>
  <c r="CZ23" i="3"/>
  <c r="DA23" i="3"/>
  <c r="DB23" i="3"/>
  <c r="DC23" i="3"/>
  <c r="DD23" i="3"/>
  <c r="DE23" i="3"/>
  <c r="CT24" i="3"/>
  <c r="CU24" i="3"/>
  <c r="CV24" i="3"/>
  <c r="CW24" i="3"/>
  <c r="CX24" i="3"/>
  <c r="CY24" i="3"/>
  <c r="CZ24" i="3"/>
  <c r="DA24" i="3"/>
  <c r="DB24" i="3"/>
  <c r="DC24" i="3"/>
  <c r="DD24" i="3"/>
  <c r="DE24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CT26" i="3"/>
  <c r="CU26" i="3"/>
  <c r="CV26" i="3"/>
  <c r="CW26" i="3"/>
  <c r="CX26" i="3"/>
  <c r="CY26" i="3"/>
  <c r="CZ26" i="3"/>
  <c r="DA26" i="3"/>
  <c r="DB26" i="3"/>
  <c r="DC26" i="3"/>
  <c r="DD26" i="3"/>
  <c r="DE26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CT28" i="3"/>
  <c r="CU28" i="3"/>
  <c r="CV28" i="3"/>
  <c r="CW28" i="3"/>
  <c r="CX28" i="3"/>
  <c r="CY28" i="3"/>
  <c r="CZ28" i="3"/>
  <c r="DA28" i="3"/>
  <c r="DB28" i="3"/>
  <c r="DC28" i="3"/>
  <c r="DD28" i="3"/>
  <c r="DE28" i="3"/>
  <c r="CT29" i="3"/>
  <c r="CU29" i="3"/>
  <c r="CV29" i="3"/>
  <c r="CW29" i="3"/>
  <c r="CX29" i="3"/>
  <c r="CY29" i="3"/>
  <c r="CZ29" i="3"/>
  <c r="DA29" i="3"/>
  <c r="DB29" i="3"/>
  <c r="DC29" i="3"/>
  <c r="DD29" i="3"/>
  <c r="DE29" i="3"/>
  <c r="CT30" i="3"/>
  <c r="CU30" i="3"/>
  <c r="CV30" i="3"/>
  <c r="CW30" i="3"/>
  <c r="CX30" i="3"/>
  <c r="CY30" i="3"/>
  <c r="CZ30" i="3"/>
  <c r="DA30" i="3"/>
  <c r="DB30" i="3"/>
  <c r="DC30" i="3"/>
  <c r="DD30" i="3"/>
  <c r="DE30" i="3"/>
  <c r="CT31" i="3"/>
  <c r="CU31" i="3"/>
  <c r="CV31" i="3"/>
  <c r="CW31" i="3"/>
  <c r="CX31" i="3"/>
  <c r="CY31" i="3"/>
  <c r="CZ31" i="3"/>
  <c r="DA31" i="3"/>
  <c r="DB31" i="3"/>
  <c r="DC31" i="3"/>
  <c r="DD31" i="3"/>
  <c r="DE31" i="3"/>
  <c r="CT32" i="3"/>
  <c r="CU32" i="3"/>
  <c r="CV32" i="3"/>
  <c r="CW32" i="3"/>
  <c r="CX32" i="3"/>
  <c r="CY32" i="3"/>
  <c r="CZ32" i="3"/>
  <c r="DA32" i="3"/>
  <c r="DB32" i="3"/>
  <c r="DC32" i="3"/>
  <c r="DD32" i="3"/>
  <c r="DE32" i="3"/>
  <c r="CT33" i="3"/>
  <c r="CU33" i="3"/>
  <c r="CV33" i="3"/>
  <c r="CW33" i="3"/>
  <c r="CX33" i="3"/>
  <c r="CY33" i="3"/>
  <c r="CZ33" i="3"/>
  <c r="DA33" i="3"/>
  <c r="DB33" i="3"/>
  <c r="DC33" i="3"/>
  <c r="DD33" i="3"/>
  <c r="DE33" i="3"/>
  <c r="CT34" i="3"/>
  <c r="CU34" i="3"/>
  <c r="CV34" i="3"/>
  <c r="CW34" i="3"/>
  <c r="CX34" i="3"/>
  <c r="CY34" i="3"/>
  <c r="CZ34" i="3"/>
  <c r="DA34" i="3"/>
  <c r="DB34" i="3"/>
  <c r="DC34" i="3"/>
  <c r="DD34" i="3"/>
  <c r="DE34" i="3"/>
  <c r="CT35" i="3"/>
  <c r="CU35" i="3"/>
  <c r="CV35" i="3"/>
  <c r="CW35" i="3"/>
  <c r="CX35" i="3"/>
  <c r="CY35" i="3"/>
  <c r="CZ35" i="3"/>
  <c r="DA35" i="3"/>
  <c r="DB35" i="3"/>
  <c r="DC35" i="3"/>
  <c r="DD35" i="3"/>
  <c r="DE35" i="3"/>
  <c r="CT36" i="3"/>
  <c r="CU36" i="3"/>
  <c r="CV36" i="3"/>
  <c r="CW36" i="3"/>
  <c r="CX36" i="3"/>
  <c r="CY36" i="3"/>
  <c r="CZ36" i="3"/>
  <c r="DA36" i="3"/>
  <c r="DB36" i="3"/>
  <c r="DC36" i="3"/>
  <c r="DD36" i="3"/>
  <c r="DE36" i="3"/>
  <c r="CT37" i="3"/>
  <c r="CU37" i="3"/>
  <c r="CV37" i="3"/>
  <c r="CW37" i="3"/>
  <c r="CX37" i="3"/>
  <c r="CY37" i="3"/>
  <c r="CZ37" i="3"/>
  <c r="DA37" i="3"/>
  <c r="DB37" i="3"/>
  <c r="DC37" i="3"/>
  <c r="DD37" i="3"/>
  <c r="DE37" i="3"/>
  <c r="CT38" i="3"/>
  <c r="CU38" i="3"/>
  <c r="CV38" i="3"/>
  <c r="CW38" i="3"/>
  <c r="CX38" i="3"/>
  <c r="CY38" i="3"/>
  <c r="CZ38" i="3"/>
  <c r="DA38" i="3"/>
  <c r="DB38" i="3"/>
  <c r="DC38" i="3"/>
  <c r="DD38" i="3"/>
  <c r="DE38" i="3"/>
  <c r="CT39" i="3"/>
  <c r="CU39" i="3"/>
  <c r="CV39" i="3"/>
  <c r="CW39" i="3"/>
  <c r="CX39" i="3"/>
  <c r="CY39" i="3"/>
  <c r="CZ39" i="3"/>
  <c r="DA39" i="3"/>
  <c r="DB39" i="3"/>
  <c r="DC39" i="3"/>
  <c r="DD39" i="3"/>
  <c r="DE39" i="3"/>
  <c r="CT40" i="3"/>
  <c r="CU40" i="3"/>
  <c r="CV40" i="3"/>
  <c r="CW40" i="3"/>
  <c r="CX40" i="3"/>
  <c r="CY40" i="3"/>
  <c r="CZ40" i="3"/>
  <c r="DA40" i="3"/>
  <c r="DB40" i="3"/>
  <c r="DC40" i="3"/>
  <c r="DD40" i="3"/>
  <c r="DE40" i="3"/>
  <c r="CT41" i="3"/>
  <c r="CU41" i="3"/>
  <c r="CV41" i="3"/>
  <c r="CW41" i="3"/>
  <c r="CX41" i="3"/>
  <c r="CY41" i="3"/>
  <c r="CZ41" i="3"/>
  <c r="DA41" i="3"/>
  <c r="DB41" i="3"/>
  <c r="DC41" i="3"/>
  <c r="DD41" i="3"/>
  <c r="DE41" i="3"/>
  <c r="CT42" i="3"/>
  <c r="CU42" i="3"/>
  <c r="CV42" i="3"/>
  <c r="CW42" i="3"/>
  <c r="CX42" i="3"/>
  <c r="CY42" i="3"/>
  <c r="CZ42" i="3"/>
  <c r="DA42" i="3"/>
  <c r="DB42" i="3"/>
  <c r="DC42" i="3"/>
  <c r="DD42" i="3"/>
  <c r="DE42" i="3"/>
  <c r="CT43" i="3"/>
  <c r="CU43" i="3"/>
  <c r="CV43" i="3"/>
  <c r="CW43" i="3"/>
  <c r="CX43" i="3"/>
  <c r="CY43" i="3"/>
  <c r="CZ43" i="3"/>
  <c r="DA43" i="3"/>
  <c r="DB43" i="3"/>
  <c r="DC43" i="3"/>
  <c r="DD43" i="3"/>
  <c r="DE43" i="3"/>
  <c r="CT44" i="3"/>
  <c r="CU44" i="3"/>
  <c r="CV44" i="3"/>
  <c r="CW44" i="3"/>
  <c r="CX44" i="3"/>
  <c r="CY44" i="3"/>
  <c r="CZ44" i="3"/>
  <c r="DA44" i="3"/>
  <c r="DB44" i="3"/>
  <c r="DC44" i="3"/>
  <c r="DD44" i="3"/>
  <c r="DE44" i="3"/>
  <c r="CT45" i="3"/>
  <c r="CU45" i="3"/>
  <c r="CV45" i="3"/>
  <c r="CW45" i="3"/>
  <c r="CX45" i="3"/>
  <c r="CY45" i="3"/>
  <c r="CZ45" i="3"/>
  <c r="DA45" i="3"/>
  <c r="DB45" i="3"/>
  <c r="DC45" i="3"/>
  <c r="DD45" i="3"/>
  <c r="DE45" i="3"/>
  <c r="CT46" i="3"/>
  <c r="CU46" i="3"/>
  <c r="CV46" i="3"/>
  <c r="CW46" i="3"/>
  <c r="CX46" i="3"/>
  <c r="CY46" i="3"/>
  <c r="CZ46" i="3"/>
  <c r="DA46" i="3"/>
  <c r="DB46" i="3"/>
  <c r="DC46" i="3"/>
  <c r="DD46" i="3"/>
  <c r="DE46" i="3"/>
  <c r="CT47" i="3"/>
  <c r="CU47" i="3"/>
  <c r="CV47" i="3"/>
  <c r="CW47" i="3"/>
  <c r="CX47" i="3"/>
  <c r="CY47" i="3"/>
  <c r="CZ47" i="3"/>
  <c r="DA47" i="3"/>
  <c r="DB47" i="3"/>
  <c r="DC47" i="3"/>
  <c r="DD47" i="3"/>
  <c r="DE47" i="3"/>
  <c r="CT48" i="3"/>
  <c r="CU48" i="3"/>
  <c r="CV48" i="3"/>
  <c r="CW48" i="3"/>
  <c r="CX48" i="3"/>
  <c r="CY48" i="3"/>
  <c r="CZ48" i="3"/>
  <c r="DA48" i="3"/>
  <c r="DB48" i="3"/>
  <c r="DC48" i="3"/>
  <c r="DD48" i="3"/>
  <c r="DE48" i="3"/>
  <c r="CT49" i="3"/>
  <c r="CU49" i="3"/>
  <c r="CV49" i="3"/>
  <c r="CW49" i="3"/>
  <c r="CX49" i="3"/>
  <c r="CY49" i="3"/>
  <c r="CZ49" i="3"/>
  <c r="DA49" i="3"/>
  <c r="DB49" i="3"/>
  <c r="DC49" i="3"/>
  <c r="DD49" i="3"/>
  <c r="DE49" i="3"/>
  <c r="CT50" i="3"/>
  <c r="CU50" i="3"/>
  <c r="CV50" i="3"/>
  <c r="CW50" i="3"/>
  <c r="CX50" i="3"/>
  <c r="CY50" i="3"/>
  <c r="CZ50" i="3"/>
  <c r="DA50" i="3"/>
  <c r="DB50" i="3"/>
  <c r="DC50" i="3"/>
  <c r="DD50" i="3"/>
  <c r="DE50" i="3"/>
  <c r="CY51" i="3"/>
  <c r="CZ51" i="3"/>
  <c r="DA51" i="3"/>
  <c r="DB51" i="3"/>
  <c r="DC51" i="3"/>
  <c r="DD51" i="3"/>
  <c r="DE51" i="3"/>
  <c r="CT52" i="3"/>
  <c r="CU52" i="3"/>
  <c r="CV52" i="3"/>
  <c r="CW52" i="3"/>
  <c r="CX52" i="3"/>
  <c r="CY52" i="3"/>
  <c r="CZ52" i="3"/>
  <c r="DA52" i="3"/>
  <c r="DB52" i="3"/>
  <c r="DC52" i="3"/>
  <c r="DD52" i="3"/>
  <c r="DE52" i="3"/>
  <c r="CT53" i="3"/>
  <c r="CU53" i="3"/>
  <c r="CV53" i="3"/>
  <c r="CW53" i="3"/>
  <c r="CX53" i="3"/>
  <c r="CY53" i="3"/>
  <c r="CZ53" i="3"/>
  <c r="DA53" i="3"/>
  <c r="DB53" i="3"/>
  <c r="DC53" i="3"/>
  <c r="DD53" i="3"/>
  <c r="DE53" i="3"/>
  <c r="CT54" i="3"/>
  <c r="CU54" i="3"/>
  <c r="CV54" i="3"/>
  <c r="CW54" i="3"/>
  <c r="CX54" i="3"/>
  <c r="CY54" i="3"/>
  <c r="CZ54" i="3"/>
  <c r="DA54" i="3"/>
  <c r="DB54" i="3"/>
  <c r="DC54" i="3"/>
  <c r="DD54" i="3"/>
  <c r="DE54" i="3"/>
  <c r="CT55" i="3"/>
  <c r="CU55" i="3"/>
  <c r="CV55" i="3"/>
  <c r="CW55" i="3"/>
  <c r="CX55" i="3"/>
  <c r="CY55" i="3"/>
  <c r="CZ55" i="3"/>
  <c r="DA55" i="3"/>
  <c r="DB55" i="3"/>
  <c r="DC55" i="3"/>
  <c r="DD55" i="3"/>
  <c r="DE55" i="3"/>
  <c r="CT56" i="3"/>
  <c r="CU56" i="3"/>
  <c r="CV56" i="3"/>
  <c r="CW56" i="3"/>
  <c r="CX56" i="3"/>
  <c r="CY56" i="3"/>
  <c r="CZ56" i="3"/>
  <c r="DA56" i="3"/>
  <c r="DB56" i="3"/>
  <c r="DC56" i="3"/>
  <c r="DD56" i="3"/>
  <c r="DE56" i="3"/>
  <c r="CT57" i="3"/>
  <c r="CU57" i="3"/>
  <c r="CV57" i="3"/>
  <c r="CW57" i="3"/>
  <c r="CX57" i="3"/>
  <c r="CY57" i="3"/>
  <c r="CZ57" i="3"/>
  <c r="DA57" i="3"/>
  <c r="DB57" i="3"/>
  <c r="DC57" i="3"/>
  <c r="DD57" i="3"/>
  <c r="DE57" i="3"/>
  <c r="CT58" i="3"/>
  <c r="CU58" i="3"/>
  <c r="CV58" i="3"/>
  <c r="CW58" i="3"/>
  <c r="CX58" i="3"/>
  <c r="CY58" i="3"/>
  <c r="CZ58" i="3"/>
  <c r="DA58" i="3"/>
  <c r="DB58" i="3"/>
  <c r="DC58" i="3"/>
  <c r="DD58" i="3"/>
  <c r="DE58" i="3"/>
  <c r="CT59" i="3"/>
  <c r="CU59" i="3"/>
  <c r="CV59" i="3"/>
  <c r="CW59" i="3"/>
  <c r="CX59" i="3"/>
  <c r="CY59" i="3"/>
  <c r="CZ59" i="3"/>
  <c r="DA59" i="3"/>
  <c r="DB59" i="3"/>
  <c r="DC59" i="3"/>
  <c r="DD59" i="3"/>
  <c r="DE59" i="3"/>
  <c r="CT60" i="3"/>
  <c r="CU60" i="3"/>
  <c r="CV60" i="3"/>
  <c r="CW60" i="3"/>
  <c r="CX60" i="3"/>
  <c r="CY60" i="3"/>
  <c r="CZ60" i="3"/>
  <c r="DA60" i="3"/>
  <c r="DB60" i="3"/>
  <c r="DC60" i="3"/>
  <c r="DD60" i="3"/>
  <c r="DE60" i="3"/>
  <c r="CT61" i="3"/>
  <c r="CU61" i="3"/>
  <c r="CV61" i="3"/>
  <c r="CW61" i="3"/>
  <c r="CX61" i="3"/>
  <c r="CY61" i="3"/>
  <c r="CZ61" i="3"/>
  <c r="DA61" i="3"/>
  <c r="DB61" i="3"/>
  <c r="DC61" i="3"/>
  <c r="DD61" i="3"/>
  <c r="DE61" i="3"/>
  <c r="CT62" i="3"/>
  <c r="CU62" i="3"/>
  <c r="CV62" i="3"/>
  <c r="CW62" i="3"/>
  <c r="CX62" i="3"/>
  <c r="CY62" i="3"/>
  <c r="CZ62" i="3"/>
  <c r="DA62" i="3"/>
  <c r="DB62" i="3"/>
  <c r="DC62" i="3"/>
  <c r="DD62" i="3"/>
  <c r="DE62" i="3"/>
  <c r="CT63" i="3"/>
  <c r="CU63" i="3"/>
  <c r="CV63" i="3"/>
  <c r="CW63" i="3"/>
  <c r="CX63" i="3"/>
  <c r="CY63" i="3"/>
  <c r="CZ63" i="3"/>
  <c r="DA63" i="3"/>
  <c r="DB63" i="3"/>
  <c r="DC63" i="3"/>
  <c r="DD63" i="3"/>
  <c r="DE63" i="3"/>
  <c r="CT64" i="3"/>
  <c r="CU64" i="3"/>
  <c r="CV64" i="3"/>
  <c r="CW64" i="3"/>
  <c r="CX64" i="3"/>
  <c r="CY64" i="3"/>
  <c r="CZ64" i="3"/>
  <c r="DA64" i="3"/>
  <c r="DB64" i="3"/>
  <c r="DC64" i="3"/>
  <c r="DD64" i="3"/>
  <c r="DE64" i="3"/>
  <c r="CT65" i="3"/>
  <c r="CU65" i="3"/>
  <c r="CV65" i="3"/>
  <c r="CW65" i="3"/>
  <c r="CX65" i="3"/>
  <c r="CY65" i="3"/>
  <c r="CZ65" i="3"/>
  <c r="DA65" i="3"/>
  <c r="DB65" i="3"/>
  <c r="DC65" i="3"/>
  <c r="DD65" i="3"/>
  <c r="DE65" i="3"/>
  <c r="CT66" i="3"/>
  <c r="CU66" i="3"/>
  <c r="CV66" i="3"/>
  <c r="CW66" i="3"/>
  <c r="CX66" i="3"/>
  <c r="CY66" i="3"/>
  <c r="CZ66" i="3"/>
  <c r="DA66" i="3"/>
  <c r="DB66" i="3"/>
  <c r="DC66" i="3"/>
  <c r="DD66" i="3"/>
  <c r="DE66" i="3"/>
  <c r="CT67" i="3"/>
  <c r="CU67" i="3"/>
  <c r="CV67" i="3"/>
  <c r="CW67" i="3"/>
  <c r="CX67" i="3"/>
  <c r="CY67" i="3"/>
  <c r="CZ67" i="3"/>
  <c r="DA67" i="3"/>
  <c r="DB67" i="3"/>
  <c r="DC67" i="3"/>
  <c r="DD67" i="3"/>
  <c r="DE67" i="3"/>
  <c r="CT68" i="3"/>
  <c r="CU68" i="3"/>
  <c r="CV68" i="3"/>
  <c r="CW68" i="3"/>
  <c r="CX68" i="3"/>
  <c r="CY68" i="3"/>
  <c r="CZ68" i="3"/>
  <c r="DA68" i="3"/>
  <c r="DB68" i="3"/>
  <c r="DC68" i="3"/>
  <c r="DD68" i="3"/>
  <c r="DE68" i="3"/>
  <c r="CT69" i="3"/>
  <c r="CU69" i="3"/>
  <c r="CV69" i="3"/>
  <c r="CW69" i="3"/>
  <c r="CX69" i="3"/>
  <c r="CY69" i="3"/>
  <c r="CZ69" i="3"/>
  <c r="DA69" i="3"/>
  <c r="DB69" i="3"/>
  <c r="DC69" i="3"/>
  <c r="DD69" i="3"/>
  <c r="DE69" i="3"/>
  <c r="CT70" i="3"/>
  <c r="CU70" i="3"/>
  <c r="CV70" i="3"/>
  <c r="CW70" i="3"/>
  <c r="CX70" i="3"/>
  <c r="CY70" i="3"/>
  <c r="CZ70" i="3"/>
  <c r="DA70" i="3"/>
  <c r="DB70" i="3"/>
  <c r="DC70" i="3"/>
  <c r="DD70" i="3"/>
  <c r="DE70" i="3"/>
  <c r="CT71" i="3"/>
  <c r="CU71" i="3"/>
  <c r="CV71" i="3"/>
  <c r="CW71" i="3"/>
  <c r="CX71" i="3"/>
  <c r="CY71" i="3"/>
  <c r="CZ71" i="3"/>
  <c r="DA71" i="3"/>
  <c r="DB71" i="3"/>
  <c r="DC71" i="3"/>
  <c r="DD71" i="3"/>
  <c r="DE71" i="3"/>
  <c r="CT72" i="3"/>
  <c r="CU72" i="3"/>
  <c r="CV72" i="3"/>
  <c r="CW72" i="3"/>
  <c r="CX72" i="3"/>
  <c r="CY72" i="3"/>
  <c r="CZ72" i="3"/>
  <c r="DA72" i="3"/>
  <c r="DB72" i="3"/>
  <c r="DC72" i="3"/>
  <c r="DD72" i="3"/>
  <c r="DE72" i="3"/>
  <c r="CT73" i="3"/>
  <c r="CU73" i="3"/>
  <c r="CV73" i="3"/>
  <c r="CW73" i="3"/>
  <c r="CX73" i="3"/>
  <c r="CY73" i="3"/>
  <c r="CZ73" i="3"/>
  <c r="DA73" i="3"/>
  <c r="DB73" i="3"/>
  <c r="DC73" i="3"/>
  <c r="DD73" i="3"/>
  <c r="DE73" i="3"/>
  <c r="CT74" i="3"/>
  <c r="CU74" i="3"/>
  <c r="CV74" i="3"/>
  <c r="CW74" i="3"/>
  <c r="CX74" i="3"/>
  <c r="CY74" i="3"/>
  <c r="CZ74" i="3"/>
  <c r="DA74" i="3"/>
  <c r="DB74" i="3"/>
  <c r="DC74" i="3"/>
  <c r="DD74" i="3"/>
  <c r="DE74" i="3"/>
  <c r="CT75" i="3"/>
  <c r="CU75" i="3"/>
  <c r="CV75" i="3"/>
  <c r="CW75" i="3"/>
  <c r="CX75" i="3"/>
  <c r="CY75" i="3"/>
  <c r="CZ75" i="3"/>
  <c r="DA75" i="3"/>
  <c r="DB75" i="3"/>
  <c r="DC75" i="3"/>
  <c r="DD75" i="3"/>
  <c r="DE75" i="3"/>
  <c r="CT76" i="3"/>
  <c r="CU76" i="3"/>
  <c r="CV76" i="3"/>
  <c r="CW76" i="3"/>
  <c r="CX76" i="3"/>
  <c r="CY76" i="3"/>
  <c r="CZ76" i="3"/>
  <c r="DA76" i="3"/>
  <c r="DB76" i="3"/>
  <c r="DC76" i="3"/>
  <c r="DD76" i="3"/>
  <c r="DE76" i="3"/>
  <c r="CT77" i="3"/>
  <c r="CU77" i="3"/>
  <c r="CV77" i="3"/>
  <c r="CW77" i="3"/>
  <c r="CX77" i="3"/>
  <c r="CY77" i="3"/>
  <c r="CZ77" i="3"/>
  <c r="DA77" i="3"/>
  <c r="DB77" i="3"/>
  <c r="DC77" i="3"/>
  <c r="DD77" i="3"/>
  <c r="DE77" i="3"/>
  <c r="CT78" i="3"/>
  <c r="CU78" i="3"/>
  <c r="CV78" i="3"/>
  <c r="CW78" i="3"/>
  <c r="CX78" i="3"/>
  <c r="CY78" i="3"/>
  <c r="CZ78" i="3"/>
  <c r="DA78" i="3"/>
  <c r="DB78" i="3"/>
  <c r="DC78" i="3"/>
  <c r="DD78" i="3"/>
  <c r="DE78" i="3"/>
  <c r="CT79" i="3"/>
  <c r="CU79" i="3"/>
  <c r="CV79" i="3"/>
  <c r="CW79" i="3"/>
  <c r="CX79" i="3"/>
  <c r="CY79" i="3"/>
  <c r="CZ79" i="3"/>
  <c r="DA79" i="3"/>
  <c r="DB79" i="3"/>
  <c r="DC79" i="3"/>
  <c r="DD79" i="3"/>
  <c r="DE79" i="3"/>
  <c r="CT80" i="3"/>
  <c r="CU80" i="3"/>
  <c r="CV80" i="3"/>
  <c r="CW80" i="3"/>
  <c r="CX80" i="3"/>
  <c r="CY80" i="3"/>
  <c r="CZ80" i="3"/>
  <c r="DA80" i="3"/>
  <c r="DB80" i="3"/>
  <c r="DC80" i="3"/>
  <c r="DD80" i="3"/>
  <c r="DE80" i="3"/>
  <c r="CT81" i="3"/>
  <c r="CU81" i="3"/>
  <c r="CV81" i="3"/>
  <c r="CW81" i="3"/>
  <c r="CX81" i="3"/>
  <c r="CY81" i="3"/>
  <c r="CZ81" i="3"/>
  <c r="DA81" i="3"/>
  <c r="DB81" i="3"/>
  <c r="DC81" i="3"/>
  <c r="DD81" i="3"/>
  <c r="DE81" i="3"/>
  <c r="CT82" i="3"/>
  <c r="CU82" i="3"/>
  <c r="CV82" i="3"/>
  <c r="CW82" i="3"/>
  <c r="CX82" i="3"/>
  <c r="CY82" i="3"/>
  <c r="CZ82" i="3"/>
  <c r="DA82" i="3"/>
  <c r="DB82" i="3"/>
  <c r="DC82" i="3"/>
  <c r="DD82" i="3"/>
  <c r="DE82" i="3"/>
  <c r="CT83" i="3"/>
  <c r="CU83" i="3"/>
  <c r="CV83" i="3"/>
  <c r="CW83" i="3"/>
  <c r="CX83" i="3"/>
  <c r="CY83" i="3"/>
  <c r="CZ83" i="3"/>
  <c r="DA83" i="3"/>
  <c r="DB83" i="3"/>
  <c r="DC83" i="3"/>
  <c r="DD83" i="3"/>
  <c r="DE83" i="3"/>
  <c r="CT84" i="3"/>
  <c r="CU84" i="3"/>
  <c r="CV84" i="3"/>
  <c r="CW84" i="3"/>
  <c r="CX84" i="3"/>
  <c r="CY84" i="3"/>
  <c r="CZ84" i="3"/>
  <c r="DA84" i="3"/>
  <c r="DB84" i="3"/>
  <c r="DC84" i="3"/>
  <c r="DD84" i="3"/>
  <c r="DE84" i="3"/>
  <c r="CT85" i="3"/>
  <c r="CU85" i="3"/>
  <c r="CV85" i="3"/>
  <c r="CW85" i="3"/>
  <c r="CX85" i="3"/>
  <c r="CY85" i="3"/>
  <c r="CZ85" i="3"/>
  <c r="DA85" i="3"/>
  <c r="DB85" i="3"/>
  <c r="DC85" i="3"/>
  <c r="DD85" i="3"/>
  <c r="DE85" i="3"/>
  <c r="CT86" i="3"/>
  <c r="CU86" i="3"/>
  <c r="CV86" i="3"/>
  <c r="CW86" i="3"/>
  <c r="CX86" i="3"/>
  <c r="CY86" i="3"/>
  <c r="CZ86" i="3"/>
  <c r="DA86" i="3"/>
  <c r="DB86" i="3"/>
  <c r="DC86" i="3"/>
  <c r="DD86" i="3"/>
  <c r="DE86" i="3"/>
  <c r="CT87" i="3"/>
  <c r="CU87" i="3"/>
  <c r="CV87" i="3"/>
  <c r="CW87" i="3"/>
  <c r="CX87" i="3"/>
  <c r="CY87" i="3"/>
  <c r="CZ87" i="3"/>
  <c r="DA87" i="3"/>
  <c r="DB87" i="3"/>
  <c r="DC87" i="3"/>
  <c r="DD87" i="3"/>
  <c r="DE87" i="3"/>
  <c r="CT88" i="3"/>
  <c r="CU88" i="3"/>
  <c r="CV88" i="3"/>
  <c r="CW88" i="3"/>
  <c r="CX88" i="3"/>
  <c r="CY88" i="3"/>
  <c r="CZ88" i="3"/>
  <c r="DA88" i="3"/>
  <c r="DB88" i="3"/>
  <c r="DC88" i="3"/>
  <c r="DD88" i="3"/>
  <c r="DE88" i="3"/>
  <c r="CT89" i="3"/>
  <c r="CU89" i="3"/>
  <c r="CV89" i="3"/>
  <c r="CW89" i="3"/>
  <c r="CX89" i="3"/>
  <c r="CY89" i="3"/>
  <c r="CZ89" i="3"/>
  <c r="DA89" i="3"/>
  <c r="DB89" i="3"/>
  <c r="DC89" i="3"/>
  <c r="DD89" i="3"/>
  <c r="DE89" i="3"/>
  <c r="CT90" i="3"/>
  <c r="CU90" i="3"/>
  <c r="CV90" i="3"/>
  <c r="CW90" i="3"/>
  <c r="CX90" i="3"/>
  <c r="CY90" i="3"/>
  <c r="CZ90" i="3"/>
  <c r="DA90" i="3"/>
  <c r="DB90" i="3"/>
  <c r="DC90" i="3"/>
  <c r="DD90" i="3"/>
  <c r="DE90" i="3"/>
  <c r="CT91" i="3"/>
  <c r="CU91" i="3"/>
  <c r="CV91" i="3"/>
  <c r="CW91" i="3"/>
  <c r="CX91" i="3"/>
  <c r="CY91" i="3"/>
  <c r="CZ91" i="3"/>
  <c r="DA91" i="3"/>
  <c r="DB91" i="3"/>
  <c r="DC91" i="3"/>
  <c r="DD91" i="3"/>
  <c r="DE91" i="3"/>
  <c r="CT92" i="3"/>
  <c r="CU92" i="3"/>
  <c r="CV92" i="3"/>
  <c r="CW92" i="3"/>
  <c r="CX92" i="3"/>
  <c r="CY92" i="3"/>
  <c r="CZ92" i="3"/>
  <c r="DA92" i="3"/>
  <c r="DB92" i="3"/>
  <c r="DC92" i="3"/>
  <c r="DD92" i="3"/>
  <c r="DE92" i="3"/>
  <c r="CT93" i="3"/>
  <c r="CU93" i="3"/>
  <c r="CV93" i="3"/>
  <c r="CW93" i="3"/>
  <c r="CX93" i="3"/>
  <c r="CY93" i="3"/>
  <c r="CZ93" i="3"/>
  <c r="DA93" i="3"/>
  <c r="DB93" i="3"/>
  <c r="DC93" i="3"/>
  <c r="DD93" i="3"/>
  <c r="DE93" i="3"/>
  <c r="CT94" i="3"/>
  <c r="CU94" i="3"/>
  <c r="CV94" i="3"/>
  <c r="CW94" i="3"/>
  <c r="CX94" i="3"/>
  <c r="CY94" i="3"/>
  <c r="CZ94" i="3"/>
  <c r="DA94" i="3"/>
  <c r="DB94" i="3"/>
  <c r="DC94" i="3"/>
  <c r="DD94" i="3"/>
  <c r="DE94" i="3"/>
  <c r="CT95" i="3"/>
  <c r="CU95" i="3"/>
  <c r="CV95" i="3"/>
  <c r="CW95" i="3"/>
  <c r="CX95" i="3"/>
  <c r="CY95" i="3"/>
  <c r="CZ95" i="3"/>
  <c r="DA95" i="3"/>
  <c r="DB95" i="3"/>
  <c r="DC95" i="3"/>
  <c r="DD95" i="3"/>
  <c r="DE95" i="3"/>
  <c r="CT96" i="3"/>
  <c r="CU96" i="3"/>
  <c r="CV96" i="3"/>
  <c r="CW96" i="3"/>
  <c r="CX96" i="3"/>
  <c r="CY96" i="3"/>
  <c r="CZ96" i="3"/>
  <c r="DA96" i="3"/>
  <c r="DB96" i="3"/>
  <c r="DC96" i="3"/>
  <c r="DD96" i="3"/>
  <c r="DE96" i="3"/>
  <c r="CT97" i="3"/>
  <c r="CU97" i="3"/>
  <c r="CV97" i="3"/>
  <c r="CW97" i="3"/>
  <c r="CX97" i="3"/>
  <c r="CY97" i="3"/>
  <c r="CZ97" i="3"/>
  <c r="DA97" i="3"/>
  <c r="DB97" i="3"/>
  <c r="DC97" i="3"/>
  <c r="DD97" i="3"/>
  <c r="DE97" i="3"/>
  <c r="CT98" i="3"/>
  <c r="CU98" i="3"/>
  <c r="CV98" i="3"/>
  <c r="CW98" i="3"/>
  <c r="CX98" i="3"/>
  <c r="CY98" i="3"/>
  <c r="CZ98" i="3"/>
  <c r="DA98" i="3"/>
  <c r="DB98" i="3"/>
  <c r="DC98" i="3"/>
  <c r="DD98" i="3"/>
  <c r="DE98" i="3"/>
  <c r="CT99" i="3"/>
  <c r="CU99" i="3"/>
  <c r="CV99" i="3"/>
  <c r="CW99" i="3"/>
  <c r="CX99" i="3"/>
  <c r="CY99" i="3"/>
  <c r="CZ99" i="3"/>
  <c r="DA99" i="3"/>
  <c r="DB99" i="3"/>
  <c r="DC99" i="3"/>
  <c r="DD99" i="3"/>
  <c r="DE99" i="3"/>
  <c r="CT100" i="3"/>
  <c r="CU100" i="3"/>
  <c r="CV100" i="3"/>
  <c r="CW100" i="3"/>
  <c r="CX100" i="3"/>
  <c r="CY100" i="3"/>
  <c r="CZ100" i="3"/>
  <c r="DA100" i="3"/>
  <c r="DB100" i="3"/>
  <c r="DC100" i="3"/>
  <c r="DD100" i="3"/>
  <c r="DE100" i="3"/>
  <c r="CT101" i="3"/>
  <c r="CU101" i="3"/>
  <c r="CV101" i="3"/>
  <c r="CW101" i="3"/>
  <c r="CX101" i="3"/>
  <c r="CY101" i="3"/>
  <c r="CZ101" i="3"/>
  <c r="DA101" i="3"/>
  <c r="DB101" i="3"/>
  <c r="DC101" i="3"/>
  <c r="DD101" i="3"/>
  <c r="DE101" i="3"/>
  <c r="CT102" i="3"/>
  <c r="CU102" i="3"/>
  <c r="CV102" i="3"/>
  <c r="CW102" i="3"/>
  <c r="CX102" i="3"/>
  <c r="CY102" i="3"/>
  <c r="CZ102" i="3"/>
  <c r="DA102" i="3"/>
  <c r="DB102" i="3"/>
  <c r="DC102" i="3"/>
  <c r="DD102" i="3"/>
  <c r="DE102" i="3"/>
  <c r="DE8" i="3"/>
  <c r="DD8" i="3"/>
  <c r="DC8" i="3"/>
  <c r="DB8" i="3"/>
  <c r="DA8" i="3"/>
  <c r="CZ8" i="3"/>
  <c r="CY8" i="3"/>
  <c r="CX8" i="3"/>
  <c r="CW8" i="3"/>
  <c r="CV8" i="3"/>
  <c r="DF8" i="3" l="1"/>
  <c r="CN25" i="3"/>
  <c r="CN58" i="3"/>
  <c r="CA15" i="3"/>
  <c r="CN22" i="3"/>
  <c r="AJ65" i="3" l="1"/>
  <c r="AN65" i="3" s="1"/>
  <c r="W37" i="3"/>
  <c r="AL37" i="3" s="1"/>
  <c r="CN83" i="3" l="1"/>
  <c r="CA12" i="3" l="1"/>
  <c r="CN102" i="3" l="1"/>
  <c r="CA102" i="3"/>
  <c r="BN102" i="3"/>
  <c r="BA102" i="3"/>
  <c r="CS102" i="3" s="1"/>
  <c r="AJ102" i="3"/>
  <c r="AN102" i="3" s="1"/>
  <c r="W102" i="3"/>
  <c r="AL102" i="3" s="1"/>
  <c r="CN101" i="3"/>
  <c r="CA101" i="3"/>
  <c r="BN101" i="3"/>
  <c r="BA101" i="3"/>
  <c r="CS101" i="3" s="1"/>
  <c r="AJ101" i="3"/>
  <c r="AN101" i="3" s="1"/>
  <c r="W101" i="3"/>
  <c r="AL101" i="3" s="1"/>
  <c r="CN100" i="3"/>
  <c r="CA100" i="3"/>
  <c r="BN100" i="3"/>
  <c r="BA100" i="3"/>
  <c r="CS100" i="3" s="1"/>
  <c r="AJ100" i="3"/>
  <c r="AN100" i="3" s="1"/>
  <c r="W100" i="3"/>
  <c r="AL100" i="3" s="1"/>
  <c r="CN99" i="3"/>
  <c r="CA99" i="3"/>
  <c r="BN99" i="3"/>
  <c r="BA99" i="3"/>
  <c r="AJ99" i="3"/>
  <c r="AN99" i="3" s="1"/>
  <c r="W99" i="3"/>
  <c r="AL99" i="3" s="1"/>
  <c r="CN98" i="3"/>
  <c r="CA98" i="3"/>
  <c r="BN98" i="3"/>
  <c r="BA98" i="3"/>
  <c r="CS98" i="3" s="1"/>
  <c r="AJ98" i="3"/>
  <c r="AN98" i="3" s="1"/>
  <c r="W98" i="3"/>
  <c r="AL98" i="3" s="1"/>
  <c r="CN97" i="3"/>
  <c r="CA97" i="3"/>
  <c r="BN97" i="3"/>
  <c r="BA97" i="3"/>
  <c r="CS97" i="3" s="1"/>
  <c r="AJ97" i="3"/>
  <c r="AN97" i="3" s="1"/>
  <c r="W97" i="3"/>
  <c r="AL97" i="3" s="1"/>
  <c r="CN96" i="3"/>
  <c r="CA96" i="3"/>
  <c r="BN96" i="3"/>
  <c r="BA96" i="3"/>
  <c r="CS96" i="3" s="1"/>
  <c r="AJ96" i="3"/>
  <c r="AN96" i="3" s="1"/>
  <c r="W96" i="3"/>
  <c r="AL96" i="3" s="1"/>
  <c r="CN95" i="3"/>
  <c r="CA95" i="3"/>
  <c r="BN95" i="3"/>
  <c r="BA95" i="3"/>
  <c r="AJ95" i="3"/>
  <c r="AN95" i="3" s="1"/>
  <c r="W95" i="3"/>
  <c r="AL95" i="3" s="1"/>
  <c r="CN94" i="3"/>
  <c r="CA94" i="3"/>
  <c r="BN94" i="3"/>
  <c r="BA94" i="3"/>
  <c r="CS94" i="3" s="1"/>
  <c r="AJ94" i="3"/>
  <c r="AN94" i="3" s="1"/>
  <c r="W94" i="3"/>
  <c r="AL94" i="3" s="1"/>
  <c r="CN93" i="3"/>
  <c r="CA93" i="3"/>
  <c r="BN93" i="3"/>
  <c r="BA93" i="3"/>
  <c r="CS93" i="3" s="1"/>
  <c r="AJ93" i="3"/>
  <c r="AN93" i="3" s="1"/>
  <c r="W93" i="3"/>
  <c r="AL93" i="3" s="1"/>
  <c r="CN92" i="3"/>
  <c r="CA92" i="3"/>
  <c r="BN92" i="3"/>
  <c r="BA92" i="3"/>
  <c r="CS92" i="3" s="1"/>
  <c r="AJ92" i="3"/>
  <c r="AN92" i="3" s="1"/>
  <c r="W92" i="3"/>
  <c r="AL92" i="3" s="1"/>
  <c r="CN91" i="3"/>
  <c r="CA91" i="3"/>
  <c r="BN91" i="3"/>
  <c r="BA91" i="3"/>
  <c r="CS91" i="3" s="1"/>
  <c r="AJ91" i="3"/>
  <c r="AN91" i="3" s="1"/>
  <c r="W91" i="3"/>
  <c r="AL91" i="3" s="1"/>
  <c r="CN90" i="3"/>
  <c r="CA90" i="3"/>
  <c r="BN90" i="3"/>
  <c r="BA90" i="3"/>
  <c r="CS90" i="3" s="1"/>
  <c r="AJ90" i="3"/>
  <c r="AN90" i="3" s="1"/>
  <c r="W90" i="3"/>
  <c r="AL90" i="3" s="1"/>
  <c r="CN89" i="3"/>
  <c r="CA89" i="3"/>
  <c r="BN89" i="3"/>
  <c r="BA89" i="3"/>
  <c r="CS89" i="3" s="1"/>
  <c r="AJ89" i="3"/>
  <c r="AN89" i="3" s="1"/>
  <c r="W89" i="3"/>
  <c r="AL89" i="3" s="1"/>
  <c r="CN88" i="3"/>
  <c r="CA88" i="3"/>
  <c r="BN88" i="3"/>
  <c r="BA88" i="3"/>
  <c r="CS88" i="3" s="1"/>
  <c r="AJ88" i="3"/>
  <c r="AN88" i="3" s="1"/>
  <c r="W88" i="3"/>
  <c r="AL88" i="3" s="1"/>
  <c r="CN87" i="3"/>
  <c r="CA87" i="3"/>
  <c r="BN87" i="3"/>
  <c r="BA87" i="3"/>
  <c r="CS87" i="3" s="1"/>
  <c r="AJ87" i="3"/>
  <c r="AN87" i="3" s="1"/>
  <c r="W87" i="3"/>
  <c r="AL87" i="3" s="1"/>
  <c r="CN86" i="3"/>
  <c r="CA86" i="3"/>
  <c r="BN86" i="3"/>
  <c r="BA86" i="3"/>
  <c r="CS86" i="3" s="1"/>
  <c r="AJ86" i="3"/>
  <c r="AN86" i="3" s="1"/>
  <c r="W86" i="3"/>
  <c r="AL86" i="3" s="1"/>
  <c r="CN85" i="3"/>
  <c r="CA85" i="3"/>
  <c r="BN85" i="3"/>
  <c r="BA85" i="3"/>
  <c r="CS85" i="3" s="1"/>
  <c r="AJ85" i="3"/>
  <c r="AN85" i="3" s="1"/>
  <c r="W85" i="3"/>
  <c r="AL85" i="3" s="1"/>
  <c r="CN84" i="3"/>
  <c r="CA84" i="3"/>
  <c r="BN84" i="3"/>
  <c r="BA84" i="3"/>
  <c r="CS84" i="3" s="1"/>
  <c r="AJ84" i="3"/>
  <c r="AN84" i="3" s="1"/>
  <c r="W84" i="3"/>
  <c r="AL84" i="3" s="1"/>
  <c r="CA83" i="3"/>
  <c r="BN83" i="3"/>
  <c r="BA83" i="3"/>
  <c r="CS83" i="3" s="1"/>
  <c r="AJ83" i="3"/>
  <c r="AN83" i="3" s="1"/>
  <c r="W83" i="3"/>
  <c r="AL83" i="3" s="1"/>
  <c r="CN82" i="3"/>
  <c r="CA82" i="3"/>
  <c r="BN82" i="3"/>
  <c r="BA82" i="3"/>
  <c r="CS82" i="3" s="1"/>
  <c r="AJ82" i="3"/>
  <c r="AN82" i="3" s="1"/>
  <c r="W82" i="3"/>
  <c r="AL82" i="3" s="1"/>
  <c r="CN81" i="3"/>
  <c r="CA81" i="3"/>
  <c r="BN81" i="3"/>
  <c r="BA81" i="3"/>
  <c r="CS81" i="3" s="1"/>
  <c r="AJ81" i="3"/>
  <c r="AN81" i="3" s="1"/>
  <c r="W81" i="3"/>
  <c r="AL81" i="3" s="1"/>
  <c r="CN80" i="3"/>
  <c r="CA80" i="3"/>
  <c r="BN80" i="3"/>
  <c r="BA80" i="3"/>
  <c r="CS80" i="3" s="1"/>
  <c r="AJ80" i="3"/>
  <c r="AN80" i="3" s="1"/>
  <c r="W80" i="3"/>
  <c r="AL80" i="3" s="1"/>
  <c r="CN79" i="3"/>
  <c r="CA79" i="3"/>
  <c r="BN79" i="3"/>
  <c r="BA79" i="3"/>
  <c r="CS79" i="3" s="1"/>
  <c r="AJ79" i="3"/>
  <c r="AN79" i="3" s="1"/>
  <c r="W79" i="3"/>
  <c r="AL79" i="3" s="1"/>
  <c r="CN78" i="3"/>
  <c r="CA78" i="3"/>
  <c r="BN78" i="3"/>
  <c r="BA78" i="3"/>
  <c r="CS78" i="3" s="1"/>
  <c r="AJ78" i="3"/>
  <c r="AN78" i="3" s="1"/>
  <c r="W78" i="3"/>
  <c r="AL78" i="3" s="1"/>
  <c r="CN77" i="3"/>
  <c r="CA77" i="3"/>
  <c r="BN77" i="3"/>
  <c r="BA77" i="3"/>
  <c r="CS77" i="3" s="1"/>
  <c r="AJ77" i="3"/>
  <c r="AN77" i="3" s="1"/>
  <c r="W77" i="3"/>
  <c r="AL77" i="3" s="1"/>
  <c r="CN76" i="3"/>
  <c r="CA76" i="3"/>
  <c r="BN76" i="3"/>
  <c r="BA76" i="3"/>
  <c r="CS76" i="3" s="1"/>
  <c r="AJ76" i="3"/>
  <c r="AN76" i="3" s="1"/>
  <c r="W76" i="3"/>
  <c r="AL76" i="3" s="1"/>
  <c r="CN75" i="3"/>
  <c r="CA75" i="3"/>
  <c r="BN75" i="3"/>
  <c r="BA75" i="3"/>
  <c r="CS75" i="3" s="1"/>
  <c r="AJ75" i="3"/>
  <c r="AN75" i="3" s="1"/>
  <c r="W75" i="3"/>
  <c r="AL75" i="3" s="1"/>
  <c r="CN74" i="3"/>
  <c r="CA74" i="3"/>
  <c r="BN74" i="3"/>
  <c r="BA74" i="3"/>
  <c r="CS74" i="3" s="1"/>
  <c r="AJ74" i="3"/>
  <c r="AN74" i="3" s="1"/>
  <c r="W74" i="3"/>
  <c r="AL74" i="3" s="1"/>
  <c r="CN73" i="3"/>
  <c r="CA73" i="3"/>
  <c r="BN73" i="3"/>
  <c r="BA73" i="3"/>
  <c r="CS73" i="3" s="1"/>
  <c r="AJ73" i="3"/>
  <c r="AN73" i="3" s="1"/>
  <c r="W73" i="3"/>
  <c r="AL73" i="3" s="1"/>
  <c r="CN72" i="3"/>
  <c r="CA72" i="3"/>
  <c r="BN72" i="3"/>
  <c r="BA72" i="3"/>
  <c r="CS72" i="3" s="1"/>
  <c r="AJ72" i="3"/>
  <c r="AN72" i="3" s="1"/>
  <c r="W72" i="3"/>
  <c r="AL72" i="3" s="1"/>
  <c r="CN71" i="3"/>
  <c r="CA71" i="3"/>
  <c r="BN71" i="3"/>
  <c r="BA71" i="3"/>
  <c r="CS71" i="3" s="1"/>
  <c r="AJ71" i="3"/>
  <c r="AN71" i="3" s="1"/>
  <c r="W71" i="3"/>
  <c r="AL71" i="3" s="1"/>
  <c r="CN70" i="3"/>
  <c r="CA70" i="3"/>
  <c r="BN70" i="3"/>
  <c r="BA70" i="3"/>
  <c r="CS70" i="3" s="1"/>
  <c r="AJ70" i="3"/>
  <c r="AN70" i="3" s="1"/>
  <c r="W70" i="3"/>
  <c r="AL70" i="3" s="1"/>
  <c r="CN69" i="3"/>
  <c r="CA69" i="3"/>
  <c r="BN69" i="3"/>
  <c r="BA69" i="3"/>
  <c r="CS69" i="3" s="1"/>
  <c r="AJ69" i="3"/>
  <c r="AN69" i="3" s="1"/>
  <c r="W69" i="3"/>
  <c r="AL69" i="3" s="1"/>
  <c r="CN68" i="3"/>
  <c r="CA68" i="3"/>
  <c r="BN68" i="3"/>
  <c r="BA68" i="3"/>
  <c r="AJ68" i="3"/>
  <c r="AN68" i="3" s="1"/>
  <c r="W68" i="3"/>
  <c r="AL68" i="3" s="1"/>
  <c r="CN67" i="3"/>
  <c r="CA67" i="3"/>
  <c r="BN67" i="3"/>
  <c r="BA67" i="3"/>
  <c r="CS67" i="3" s="1"/>
  <c r="AJ67" i="3"/>
  <c r="AN67" i="3" s="1"/>
  <c r="W67" i="3"/>
  <c r="AL67" i="3" s="1"/>
  <c r="CN66" i="3"/>
  <c r="CA66" i="3"/>
  <c r="BN66" i="3"/>
  <c r="BA66" i="3"/>
  <c r="CS66" i="3" s="1"/>
  <c r="AJ66" i="3"/>
  <c r="AN66" i="3" s="1"/>
  <c r="W66" i="3"/>
  <c r="AL66" i="3" s="1"/>
  <c r="CN65" i="3"/>
  <c r="CA65" i="3"/>
  <c r="BN65" i="3"/>
  <c r="BA65" i="3"/>
  <c r="CS65" i="3" s="1"/>
  <c r="W65" i="3"/>
  <c r="AL65" i="3" s="1"/>
  <c r="CN64" i="3"/>
  <c r="CA64" i="3"/>
  <c r="BN64" i="3"/>
  <c r="BA64" i="3"/>
  <c r="AJ64" i="3"/>
  <c r="AN64" i="3" s="1"/>
  <c r="W64" i="3"/>
  <c r="AL64" i="3" s="1"/>
  <c r="CN63" i="3"/>
  <c r="CA63" i="3"/>
  <c r="BN63" i="3"/>
  <c r="BA63" i="3"/>
  <c r="CS63" i="3" s="1"/>
  <c r="AJ63" i="3"/>
  <c r="AN63" i="3" s="1"/>
  <c r="W63" i="3"/>
  <c r="AL63" i="3" s="1"/>
  <c r="CN62" i="3"/>
  <c r="CA62" i="3"/>
  <c r="BN62" i="3"/>
  <c r="BA62" i="3"/>
  <c r="CS62" i="3" s="1"/>
  <c r="AJ62" i="3"/>
  <c r="AN62" i="3" s="1"/>
  <c r="W62" i="3"/>
  <c r="AL62" i="3" s="1"/>
  <c r="CN61" i="3"/>
  <c r="CA61" i="3"/>
  <c r="BN61" i="3"/>
  <c r="BA61" i="3"/>
  <c r="AJ61" i="3"/>
  <c r="AN61" i="3" s="1"/>
  <c r="W61" i="3"/>
  <c r="AL61" i="3" s="1"/>
  <c r="CN60" i="3"/>
  <c r="CA60" i="3"/>
  <c r="BN60" i="3"/>
  <c r="BA60" i="3"/>
  <c r="CS60" i="3" s="1"/>
  <c r="AJ60" i="3"/>
  <c r="AN60" i="3" s="1"/>
  <c r="W60" i="3"/>
  <c r="AL60" i="3" s="1"/>
  <c r="CN59" i="3"/>
  <c r="CA59" i="3"/>
  <c r="BN59" i="3"/>
  <c r="BA59" i="3"/>
  <c r="CS59" i="3" s="1"/>
  <c r="AJ59" i="3"/>
  <c r="AN59" i="3" s="1"/>
  <c r="W59" i="3"/>
  <c r="AL59" i="3" s="1"/>
  <c r="CA58" i="3"/>
  <c r="BN58" i="3"/>
  <c r="BA58" i="3"/>
  <c r="CS58" i="3" s="1"/>
  <c r="AJ58" i="3"/>
  <c r="AN58" i="3" s="1"/>
  <c r="W58" i="3"/>
  <c r="AL58" i="3" s="1"/>
  <c r="CN57" i="3"/>
  <c r="CA57" i="3"/>
  <c r="BN57" i="3"/>
  <c r="BA57" i="3"/>
  <c r="CS57" i="3" s="1"/>
  <c r="AJ57" i="3"/>
  <c r="AN57" i="3" s="1"/>
  <c r="W57" i="3"/>
  <c r="AL57" i="3" s="1"/>
  <c r="CN56" i="3"/>
  <c r="CA56" i="3"/>
  <c r="BN56" i="3"/>
  <c r="BA56" i="3"/>
  <c r="CS56" i="3" s="1"/>
  <c r="AJ56" i="3"/>
  <c r="AN56" i="3" s="1"/>
  <c r="W56" i="3"/>
  <c r="AL56" i="3" s="1"/>
  <c r="CN55" i="3"/>
  <c r="CA55" i="3"/>
  <c r="BN55" i="3"/>
  <c r="BA55" i="3"/>
  <c r="CS55" i="3" s="1"/>
  <c r="AJ55" i="3"/>
  <c r="AN55" i="3" s="1"/>
  <c r="W55" i="3"/>
  <c r="AL55" i="3" s="1"/>
  <c r="CN54" i="3"/>
  <c r="CA54" i="3"/>
  <c r="BN54" i="3"/>
  <c r="BA54" i="3"/>
  <c r="CS54" i="3" s="1"/>
  <c r="AJ54" i="3"/>
  <c r="AN54" i="3" s="1"/>
  <c r="W54" i="3"/>
  <c r="AL54" i="3" s="1"/>
  <c r="CN53" i="3"/>
  <c r="CA53" i="3"/>
  <c r="BN53" i="3"/>
  <c r="BA53" i="3"/>
  <c r="CS53" i="3" s="1"/>
  <c r="AJ53" i="3"/>
  <c r="AN53" i="3" s="1"/>
  <c r="W53" i="3"/>
  <c r="AL53" i="3" s="1"/>
  <c r="CN52" i="3"/>
  <c r="CA52" i="3"/>
  <c r="BN52" i="3"/>
  <c r="BA52" i="3"/>
  <c r="CS52" i="3" s="1"/>
  <c r="AJ52" i="3"/>
  <c r="AN52" i="3" s="1"/>
  <c r="W52" i="3"/>
  <c r="AL52" i="3" s="1"/>
  <c r="CN51" i="3"/>
  <c r="CA51" i="3"/>
  <c r="BN51" i="3"/>
  <c r="BA51" i="3"/>
  <c r="CS51" i="3" s="1"/>
  <c r="AJ51" i="3"/>
  <c r="AN51" i="3" s="1"/>
  <c r="W51" i="3"/>
  <c r="AL51" i="3" s="1"/>
  <c r="CN50" i="3"/>
  <c r="CA50" i="3"/>
  <c r="BN50" i="3"/>
  <c r="BA50" i="3"/>
  <c r="CS50" i="3" s="1"/>
  <c r="AJ50" i="3"/>
  <c r="AN50" i="3" s="1"/>
  <c r="W50" i="3"/>
  <c r="AL50" i="3" s="1"/>
  <c r="CN49" i="3"/>
  <c r="CA49" i="3"/>
  <c r="BN49" i="3"/>
  <c r="BA49" i="3"/>
  <c r="CS49" i="3" s="1"/>
  <c r="AJ49" i="3"/>
  <c r="AN49" i="3" s="1"/>
  <c r="W49" i="3"/>
  <c r="AL49" i="3" s="1"/>
  <c r="CN48" i="3"/>
  <c r="CA48" i="3"/>
  <c r="BN48" i="3"/>
  <c r="BA48" i="3"/>
  <c r="CS48" i="3" s="1"/>
  <c r="AJ48" i="3"/>
  <c r="AN48" i="3" s="1"/>
  <c r="W48" i="3"/>
  <c r="AL48" i="3" s="1"/>
  <c r="CN47" i="3"/>
  <c r="CA47" i="3"/>
  <c r="BN47" i="3"/>
  <c r="BA47" i="3"/>
  <c r="CS47" i="3" s="1"/>
  <c r="AJ47" i="3"/>
  <c r="AN47" i="3" s="1"/>
  <c r="W47" i="3"/>
  <c r="AL47" i="3" s="1"/>
  <c r="CN46" i="3"/>
  <c r="CA46" i="3"/>
  <c r="BN46" i="3"/>
  <c r="BA46" i="3"/>
  <c r="CS46" i="3" s="1"/>
  <c r="AJ46" i="3"/>
  <c r="AN46" i="3" s="1"/>
  <c r="W46" i="3"/>
  <c r="AL46" i="3" s="1"/>
  <c r="CN45" i="3"/>
  <c r="CA45" i="3"/>
  <c r="BN45" i="3"/>
  <c r="BA45" i="3"/>
  <c r="AJ45" i="3"/>
  <c r="AN45" i="3" s="1"/>
  <c r="W45" i="3"/>
  <c r="AL45" i="3" s="1"/>
  <c r="CN44" i="3"/>
  <c r="CA44" i="3"/>
  <c r="BN44" i="3"/>
  <c r="BA44" i="3"/>
  <c r="CS44" i="3" s="1"/>
  <c r="AJ44" i="3"/>
  <c r="AN44" i="3" s="1"/>
  <c r="W44" i="3"/>
  <c r="AL44" i="3" s="1"/>
  <c r="CN43" i="3"/>
  <c r="CA43" i="3"/>
  <c r="BN43" i="3"/>
  <c r="BA43" i="3"/>
  <c r="CS43" i="3" s="1"/>
  <c r="AJ43" i="3"/>
  <c r="AN43" i="3" s="1"/>
  <c r="W43" i="3"/>
  <c r="AL43" i="3" s="1"/>
  <c r="CN42" i="3"/>
  <c r="CA42" i="3"/>
  <c r="BN42" i="3"/>
  <c r="BA42" i="3"/>
  <c r="CS42" i="3" s="1"/>
  <c r="AJ42" i="3"/>
  <c r="AN42" i="3" s="1"/>
  <c r="W42" i="3"/>
  <c r="AL42" i="3" s="1"/>
  <c r="CN41" i="3"/>
  <c r="CA41" i="3"/>
  <c r="BN41" i="3"/>
  <c r="BA41" i="3"/>
  <c r="CS41" i="3" s="1"/>
  <c r="AJ41" i="3"/>
  <c r="AN41" i="3" s="1"/>
  <c r="W41" i="3"/>
  <c r="AL41" i="3" s="1"/>
  <c r="CN40" i="3"/>
  <c r="CA40" i="3"/>
  <c r="BN40" i="3"/>
  <c r="BA40" i="3"/>
  <c r="CS40" i="3" s="1"/>
  <c r="AJ40" i="3"/>
  <c r="AN40" i="3" s="1"/>
  <c r="W40" i="3"/>
  <c r="AL40" i="3" s="1"/>
  <c r="CN39" i="3"/>
  <c r="CA39" i="3"/>
  <c r="BN39" i="3"/>
  <c r="BA39" i="3"/>
  <c r="CS39" i="3" s="1"/>
  <c r="AJ39" i="3"/>
  <c r="AN39" i="3" s="1"/>
  <c r="W39" i="3"/>
  <c r="AL39" i="3" s="1"/>
  <c r="CN38" i="3"/>
  <c r="CA38" i="3"/>
  <c r="BN38" i="3"/>
  <c r="BA38" i="3"/>
  <c r="CS38" i="3" s="1"/>
  <c r="AJ38" i="3"/>
  <c r="AN38" i="3" s="1"/>
  <c r="W38" i="3"/>
  <c r="AL38" i="3" s="1"/>
  <c r="CN37" i="3"/>
  <c r="CA37" i="3"/>
  <c r="BN37" i="3"/>
  <c r="BA37" i="3"/>
  <c r="CS37" i="3" s="1"/>
  <c r="AJ37" i="3"/>
  <c r="AN37" i="3" s="1"/>
  <c r="CN36" i="3"/>
  <c r="CA36" i="3"/>
  <c r="BN36" i="3"/>
  <c r="BA36" i="3"/>
  <c r="CS36" i="3" s="1"/>
  <c r="AJ36" i="3"/>
  <c r="AN36" i="3" s="1"/>
  <c r="W36" i="3"/>
  <c r="AL36" i="3" s="1"/>
  <c r="CN35" i="3"/>
  <c r="CA35" i="3"/>
  <c r="BN35" i="3"/>
  <c r="BA35" i="3"/>
  <c r="CS35" i="3" s="1"/>
  <c r="AJ35" i="3"/>
  <c r="AN35" i="3" s="1"/>
  <c r="W35" i="3"/>
  <c r="AL35" i="3" s="1"/>
  <c r="CN34" i="3"/>
  <c r="CA34" i="3"/>
  <c r="BN34" i="3"/>
  <c r="BA34" i="3"/>
  <c r="CS34" i="3" s="1"/>
  <c r="AJ34" i="3"/>
  <c r="AN34" i="3" s="1"/>
  <c r="W34" i="3"/>
  <c r="AL34" i="3" s="1"/>
  <c r="CN33" i="3"/>
  <c r="CA33" i="3"/>
  <c r="BN33" i="3"/>
  <c r="BA33" i="3"/>
  <c r="CS33" i="3" s="1"/>
  <c r="AJ33" i="3"/>
  <c r="AN33" i="3" s="1"/>
  <c r="W33" i="3"/>
  <c r="AL33" i="3" s="1"/>
  <c r="CN32" i="3"/>
  <c r="CA32" i="3"/>
  <c r="BN32" i="3"/>
  <c r="BA32" i="3"/>
  <c r="CS32" i="3" s="1"/>
  <c r="AJ32" i="3"/>
  <c r="AN32" i="3" s="1"/>
  <c r="W32" i="3"/>
  <c r="AL32" i="3" s="1"/>
  <c r="CN31" i="3"/>
  <c r="CA31" i="3"/>
  <c r="BN31" i="3"/>
  <c r="BA31" i="3"/>
  <c r="CS31" i="3" s="1"/>
  <c r="AJ31" i="3"/>
  <c r="AN31" i="3" s="1"/>
  <c r="W31" i="3"/>
  <c r="AL31" i="3" s="1"/>
  <c r="CN30" i="3"/>
  <c r="CA30" i="3"/>
  <c r="BN30" i="3"/>
  <c r="BA30" i="3"/>
  <c r="CS30" i="3" s="1"/>
  <c r="AJ30" i="3"/>
  <c r="AN30" i="3" s="1"/>
  <c r="W30" i="3"/>
  <c r="AL30" i="3" s="1"/>
  <c r="CN29" i="3"/>
  <c r="BN29" i="3"/>
  <c r="BA29" i="3"/>
  <c r="AJ29" i="3"/>
  <c r="AN29" i="3" s="1"/>
  <c r="W29" i="3"/>
  <c r="CN28" i="3"/>
  <c r="CA28" i="3"/>
  <c r="BN28" i="3"/>
  <c r="BA28" i="3"/>
  <c r="CS28" i="3" s="1"/>
  <c r="AJ28" i="3"/>
  <c r="AN28" i="3" s="1"/>
  <c r="W28" i="3"/>
  <c r="AL28" i="3" s="1"/>
  <c r="CN27" i="3"/>
  <c r="CA27" i="3"/>
  <c r="BN27" i="3"/>
  <c r="BA27" i="3"/>
  <c r="CS27" i="3" s="1"/>
  <c r="AJ27" i="3"/>
  <c r="AN27" i="3" s="1"/>
  <c r="W27" i="3"/>
  <c r="AL27" i="3" s="1"/>
  <c r="CN26" i="3"/>
  <c r="CA26" i="3"/>
  <c r="BN26" i="3"/>
  <c r="BA26" i="3"/>
  <c r="CS26" i="3" s="1"/>
  <c r="AJ26" i="3"/>
  <c r="AN26" i="3" s="1"/>
  <c r="W26" i="3"/>
  <c r="AL26" i="3" s="1"/>
  <c r="CA25" i="3"/>
  <c r="BN25" i="3"/>
  <c r="BA25" i="3"/>
  <c r="CS25" i="3" s="1"/>
  <c r="AJ25" i="3"/>
  <c r="AN25" i="3" s="1"/>
  <c r="W25" i="3"/>
  <c r="AL25" i="3" s="1"/>
  <c r="CN24" i="3"/>
  <c r="CA24" i="3"/>
  <c r="BN24" i="3"/>
  <c r="BA24" i="3"/>
  <c r="CS24" i="3" s="1"/>
  <c r="AJ24" i="3"/>
  <c r="AN24" i="3" s="1"/>
  <c r="W24" i="3"/>
  <c r="AL24" i="3" s="1"/>
  <c r="CN23" i="3"/>
  <c r="CA23" i="3"/>
  <c r="BN23" i="3"/>
  <c r="BA23" i="3"/>
  <c r="CS23" i="3" s="1"/>
  <c r="AJ23" i="3"/>
  <c r="AN23" i="3" s="1"/>
  <c r="W23" i="3"/>
  <c r="AL23" i="3" s="1"/>
  <c r="CA22" i="3"/>
  <c r="BN22" i="3"/>
  <c r="BA22" i="3"/>
  <c r="CS22" i="3" s="1"/>
  <c r="AJ22" i="3"/>
  <c r="AN22" i="3" s="1"/>
  <c r="W22" i="3"/>
  <c r="AL22" i="3" s="1"/>
  <c r="CN21" i="3"/>
  <c r="CA21" i="3"/>
  <c r="BN21" i="3"/>
  <c r="BA21" i="3"/>
  <c r="CS21" i="3" s="1"/>
  <c r="AJ21" i="3"/>
  <c r="AN21" i="3" s="1"/>
  <c r="W21" i="3"/>
  <c r="AL21" i="3" s="1"/>
  <c r="CN20" i="3"/>
  <c r="CA20" i="3"/>
  <c r="BN20" i="3"/>
  <c r="BA20" i="3"/>
  <c r="CS20" i="3" s="1"/>
  <c r="AJ20" i="3"/>
  <c r="AN20" i="3" s="1"/>
  <c r="W20" i="3"/>
  <c r="AL20" i="3" s="1"/>
  <c r="CN19" i="3"/>
  <c r="CA19" i="3"/>
  <c r="BN19" i="3"/>
  <c r="BA19" i="3"/>
  <c r="CS19" i="3" s="1"/>
  <c r="AJ19" i="3"/>
  <c r="AN19" i="3" s="1"/>
  <c r="W19" i="3"/>
  <c r="AL19" i="3" s="1"/>
  <c r="CN18" i="3"/>
  <c r="CA18" i="3"/>
  <c r="BN18" i="3"/>
  <c r="BA18" i="3"/>
  <c r="CS18" i="3" s="1"/>
  <c r="AJ18" i="3"/>
  <c r="AN18" i="3" s="1"/>
  <c r="W18" i="3"/>
  <c r="AL18" i="3" s="1"/>
  <c r="CN17" i="3"/>
  <c r="CA17" i="3"/>
  <c r="BN17" i="3"/>
  <c r="BA17" i="3"/>
  <c r="CS17" i="3" s="1"/>
  <c r="AJ17" i="3"/>
  <c r="AN17" i="3" s="1"/>
  <c r="W17" i="3"/>
  <c r="AL17" i="3" s="1"/>
  <c r="CN16" i="3"/>
  <c r="CA16" i="3"/>
  <c r="BN16" i="3"/>
  <c r="BA16" i="3"/>
  <c r="CS16" i="3" s="1"/>
  <c r="AJ16" i="3"/>
  <c r="AN16" i="3" s="1"/>
  <c r="W16" i="3"/>
  <c r="AL16" i="3" s="1"/>
  <c r="CN15" i="3"/>
  <c r="BN15" i="3"/>
  <c r="BA15" i="3"/>
  <c r="CS15" i="3" s="1"/>
  <c r="AJ15" i="3"/>
  <c r="AN15" i="3" s="1"/>
  <c r="W15" i="3"/>
  <c r="CN14" i="3"/>
  <c r="CA14" i="3"/>
  <c r="BN14" i="3"/>
  <c r="BA14" i="3"/>
  <c r="CS14" i="3" s="1"/>
  <c r="AJ14" i="3"/>
  <c r="AN14" i="3" s="1"/>
  <c r="W14" i="3"/>
  <c r="AL14" i="3" s="1"/>
  <c r="CN13" i="3"/>
  <c r="CA13" i="3"/>
  <c r="BN13" i="3"/>
  <c r="BA13" i="3"/>
  <c r="CS13" i="3" s="1"/>
  <c r="AJ13" i="3"/>
  <c r="AN13" i="3" s="1"/>
  <c r="W13" i="3"/>
  <c r="AL13" i="3" s="1"/>
  <c r="CN12" i="3"/>
  <c r="BN12" i="3"/>
  <c r="BA12" i="3"/>
  <c r="CS12" i="3" s="1"/>
  <c r="AJ12" i="3"/>
  <c r="AN12" i="3" s="1"/>
  <c r="W12" i="3"/>
  <c r="AL12" i="3" s="1"/>
  <c r="CN11" i="3"/>
  <c r="CA11" i="3"/>
  <c r="BN11" i="3"/>
  <c r="BA11" i="3"/>
  <c r="CS11" i="3" s="1"/>
  <c r="W11" i="3"/>
  <c r="AL11" i="3" s="1"/>
  <c r="CN10" i="3"/>
  <c r="CA10" i="3"/>
  <c r="BN10" i="3"/>
  <c r="BA10" i="3"/>
  <c r="CS10" i="3" s="1"/>
  <c r="AJ10" i="3"/>
  <c r="AN10" i="3" s="1"/>
  <c r="W10" i="3"/>
  <c r="AL10" i="3" s="1"/>
  <c r="CN9" i="3"/>
  <c r="CA9" i="3"/>
  <c r="BN9" i="3"/>
  <c r="BA9" i="3"/>
  <c r="CS9" i="3" s="1"/>
  <c r="AJ9" i="3"/>
  <c r="AN9" i="3" s="1"/>
  <c r="W9" i="3"/>
  <c r="AL9" i="3" s="1"/>
  <c r="CP8" i="3"/>
  <c r="CN8" i="3"/>
  <c r="CA8" i="3"/>
  <c r="CO8" i="3" s="1"/>
  <c r="BN8" i="3"/>
  <c r="CS8" i="3"/>
  <c r="AM8" i="3"/>
  <c r="CS61" i="3" l="1"/>
  <c r="CO61" i="3"/>
  <c r="CQ67" i="3"/>
  <c r="CQ33" i="3"/>
  <c r="AL15" i="3"/>
  <c r="CO15" i="3" s="1"/>
  <c r="AL29" i="3"/>
  <c r="CO29" i="3" s="1"/>
  <c r="CS64" i="3"/>
  <c r="CO64" i="3"/>
  <c r="CO22" i="3"/>
  <c r="CQ36" i="3"/>
  <c r="CQ52" i="3"/>
  <c r="CQ59" i="3"/>
  <c r="CO66" i="3"/>
  <c r="CQ75" i="3"/>
  <c r="CO82" i="3"/>
  <c r="CO89" i="3"/>
  <c r="CQ98" i="3"/>
  <c r="CQ22" i="3"/>
  <c r="CO73" i="3"/>
  <c r="CQ10" i="3"/>
  <c r="CO96" i="3"/>
  <c r="CQ43" i="3"/>
  <c r="CQ29" i="3"/>
  <c r="CQ66" i="3"/>
  <c r="CO50" i="3"/>
  <c r="CQ82" i="3"/>
  <c r="CQ89" i="3"/>
  <c r="CQ45" i="3"/>
  <c r="CO52" i="3"/>
  <c r="CO59" i="3"/>
  <c r="CQ68" i="3"/>
  <c r="CO75" i="3"/>
  <c r="CQ91" i="3"/>
  <c r="CQ24" i="3"/>
  <c r="CQ38" i="3"/>
  <c r="CO45" i="3"/>
  <c r="CQ54" i="3"/>
  <c r="CQ61" i="3"/>
  <c r="CO68" i="3"/>
  <c r="CQ77" i="3"/>
  <c r="CQ84" i="3"/>
  <c r="CQ100" i="3"/>
  <c r="CQ31" i="3"/>
  <c r="CO38" i="3"/>
  <c r="CQ70" i="3"/>
  <c r="CO77" i="3"/>
  <c r="CQ93" i="3"/>
  <c r="CO100" i="3"/>
  <c r="CO47" i="3"/>
  <c r="CQ56" i="3"/>
  <c r="CQ63" i="3"/>
  <c r="CO70" i="3"/>
  <c r="CQ79" i="3"/>
  <c r="CQ86" i="3"/>
  <c r="CQ102" i="3"/>
  <c r="CQ26" i="3"/>
  <c r="CQ49" i="3"/>
  <c r="CQ72" i="3"/>
  <c r="CO79" i="3"/>
  <c r="CQ95" i="3"/>
  <c r="CQ9" i="3"/>
  <c r="CQ21" i="3"/>
  <c r="CO26" i="3"/>
  <c r="CO33" i="3"/>
  <c r="CQ42" i="3"/>
  <c r="CO49" i="3"/>
  <c r="CQ58" i="3"/>
  <c r="CQ65" i="3"/>
  <c r="CQ81" i="3"/>
  <c r="CQ88" i="3"/>
  <c r="CO95" i="3"/>
  <c r="CQ14" i="3"/>
  <c r="CO21" i="3"/>
  <c r="CQ28" i="3"/>
  <c r="CQ35" i="3"/>
  <c r="CO42" i="3"/>
  <c r="CO65" i="3"/>
  <c r="CQ74" i="3"/>
  <c r="CO88" i="3"/>
  <c r="CQ97" i="3"/>
  <c r="CQ40" i="3"/>
  <c r="CO28" i="3"/>
  <c r="CO35" i="3"/>
  <c r="CQ44" i="3"/>
  <c r="CO51" i="3"/>
  <c r="CO74" i="3"/>
  <c r="CQ83" i="3"/>
  <c r="CQ90" i="3"/>
  <c r="CO97" i="3"/>
  <c r="CQ16" i="3"/>
  <c r="CQ37" i="3"/>
  <c r="CQ53" i="3"/>
  <c r="CQ60" i="3"/>
  <c r="CQ76" i="3"/>
  <c r="CQ12" i="3"/>
  <c r="CO11" i="3"/>
  <c r="CQ30" i="3"/>
  <c r="CO37" i="3"/>
  <c r="CQ46" i="3"/>
  <c r="CO53" i="3"/>
  <c r="CO60" i="3"/>
  <c r="CQ69" i="3"/>
  <c r="CO99" i="3"/>
  <c r="CQ17" i="3"/>
  <c r="CQ23" i="3"/>
  <c r="CQ18" i="3"/>
  <c r="CQ25" i="3"/>
  <c r="CO46" i="3"/>
  <c r="CQ55" i="3"/>
  <c r="CQ62" i="3"/>
  <c r="CO69" i="3"/>
  <c r="CQ78" i="3"/>
  <c r="CQ85" i="3"/>
  <c r="CO92" i="3"/>
  <c r="CQ101" i="3"/>
  <c r="CQ13" i="3"/>
  <c r="CQ32" i="3"/>
  <c r="CO39" i="3"/>
  <c r="CQ48" i="3"/>
  <c r="CO55" i="3"/>
  <c r="CQ71" i="3"/>
  <c r="CO78" i="3"/>
  <c r="CO85" i="3"/>
  <c r="CQ94" i="3"/>
  <c r="CO101" i="3"/>
  <c r="CO12" i="3"/>
  <c r="CO19" i="3"/>
  <c r="CO25" i="3"/>
  <c r="CO13" i="3"/>
  <c r="CQ20" i="3"/>
  <c r="CO32" i="3"/>
  <c r="CQ57" i="3"/>
  <c r="CQ64" i="3"/>
  <c r="CQ80" i="3"/>
  <c r="CQ87" i="3"/>
  <c r="CQ27" i="3"/>
  <c r="CQ34" i="3"/>
  <c r="CO41" i="3"/>
  <c r="CQ50" i="3"/>
  <c r="CO57" i="3"/>
  <c r="CQ73" i="3"/>
  <c r="CQ96" i="3"/>
  <c r="AK10" i="3"/>
  <c r="AK14" i="3"/>
  <c r="AK18" i="3"/>
  <c r="AK83" i="3"/>
  <c r="AK43" i="3"/>
  <c r="CO83" i="3"/>
  <c r="AK91" i="3"/>
  <c r="AK11" i="3"/>
  <c r="AK15" i="3"/>
  <c r="AK31" i="3"/>
  <c r="AK92" i="3"/>
  <c r="AK16" i="3"/>
  <c r="AK102" i="3"/>
  <c r="AK12" i="3"/>
  <c r="AK24" i="3"/>
  <c r="AK72" i="3"/>
  <c r="AK53" i="3"/>
  <c r="AK66" i="3"/>
  <c r="AK57" i="3"/>
  <c r="AK77" i="3"/>
  <c r="AK32" i="3"/>
  <c r="CO18" i="3"/>
  <c r="CO31" i="3"/>
  <c r="CO43" i="3"/>
  <c r="AK59" i="3"/>
  <c r="CO72" i="3"/>
  <c r="AK78" i="3"/>
  <c r="AK89" i="3"/>
  <c r="CQ92" i="3"/>
  <c r="AK55" i="3"/>
  <c r="CQ15" i="3"/>
  <c r="AK19" i="3"/>
  <c r="AK88" i="3"/>
  <c r="AK21" i="3"/>
  <c r="AK25" i="3"/>
  <c r="AK33" i="3"/>
  <c r="AK35" i="3"/>
  <c r="AK37" i="3"/>
  <c r="AK39" i="3"/>
  <c r="AK60" i="3"/>
  <c r="AK61" i="3"/>
  <c r="AK64" i="3"/>
  <c r="AK79" i="3"/>
  <c r="AK82" i="3"/>
  <c r="AK97" i="3"/>
  <c r="AK75" i="3"/>
  <c r="CQ8" i="3"/>
  <c r="AK47" i="3"/>
  <c r="CQ11" i="3"/>
  <c r="CO16" i="3"/>
  <c r="AK70" i="3"/>
  <c r="AK85" i="3"/>
  <c r="AK99" i="3"/>
  <c r="CQ99" i="3"/>
  <c r="AK23" i="3"/>
  <c r="CO23" i="3"/>
  <c r="AK44" i="3"/>
  <c r="CO44" i="3"/>
  <c r="AK81" i="3"/>
  <c r="CO81" i="3"/>
  <c r="AK48" i="3"/>
  <c r="CO48" i="3"/>
  <c r="AK63" i="3"/>
  <c r="CO63" i="3"/>
  <c r="AK17" i="3"/>
  <c r="CO17" i="3"/>
  <c r="CO20" i="3"/>
  <c r="AK20" i="3"/>
  <c r="CO14" i="3"/>
  <c r="CS29" i="3"/>
  <c r="AK36" i="3"/>
  <c r="CO36" i="3"/>
  <c r="CQ39" i="3"/>
  <c r="AK9" i="3"/>
  <c r="CO9" i="3"/>
  <c r="CQ41" i="3"/>
  <c r="AK41" i="3"/>
  <c r="CO56" i="3"/>
  <c r="AK56" i="3"/>
  <c r="AK87" i="3"/>
  <c r="CO87" i="3"/>
  <c r="AK94" i="3"/>
  <c r="CO94" i="3"/>
  <c r="AK98" i="3"/>
  <c r="CO98" i="3"/>
  <c r="CO27" i="3"/>
  <c r="AK27" i="3"/>
  <c r="AK52" i="3"/>
  <c r="CO62" i="3"/>
  <c r="AK62" i="3"/>
  <c r="CO80" i="3"/>
  <c r="AK80" i="3"/>
  <c r="CS95" i="3"/>
  <c r="CO58" i="3"/>
  <c r="AK58" i="3"/>
  <c r="CO10" i="3"/>
  <c r="CQ19" i="3"/>
  <c r="CO24" i="3"/>
  <c r="AK28" i="3"/>
  <c r="AK34" i="3"/>
  <c r="CO34" i="3"/>
  <c r="CS45" i="3"/>
  <c r="CQ47" i="3"/>
  <c r="AK49" i="3"/>
  <c r="CO91" i="3"/>
  <c r="AK67" i="3"/>
  <c r="CO67" i="3"/>
  <c r="AK71" i="3"/>
  <c r="CO71" i="3"/>
  <c r="AK13" i="3"/>
  <c r="CS68" i="3"/>
  <c r="CS99" i="3"/>
  <c r="AK30" i="3"/>
  <c r="CO30" i="3"/>
  <c r="CO40" i="3"/>
  <c r="AK40" i="3"/>
  <c r="CQ51" i="3"/>
  <c r="AK51" i="3"/>
  <c r="CO76" i="3"/>
  <c r="AK76" i="3"/>
  <c r="CO86" i="3"/>
  <c r="AK86" i="3"/>
  <c r="CO54" i="3"/>
  <c r="AK54" i="3"/>
  <c r="AK74" i="3"/>
  <c r="AK22" i="3"/>
  <c r="AK29" i="3"/>
  <c r="AK45" i="3"/>
  <c r="AK50" i="3"/>
  <c r="AK68" i="3"/>
  <c r="AK73" i="3"/>
  <c r="AK95" i="3"/>
  <c r="AK100" i="3"/>
  <c r="CO102" i="3"/>
  <c r="AK26" i="3"/>
  <c r="AK46" i="3"/>
  <c r="AK69" i="3"/>
  <c r="AK96" i="3"/>
  <c r="AK101" i="3"/>
  <c r="AK38" i="3"/>
  <c r="AK42" i="3"/>
  <c r="AK65" i="3"/>
  <c r="CO84" i="3"/>
  <c r="AK84" i="3"/>
  <c r="CO90" i="3"/>
  <c r="AK90" i="3"/>
  <c r="CO93" i="3"/>
  <c r="AK93" i="3"/>
  <c r="CR43" i="3" l="1"/>
  <c r="CR21" i="3"/>
  <c r="CR33" i="3"/>
  <c r="CR13" i="3"/>
  <c r="CR64" i="3"/>
  <c r="CR12" i="3"/>
  <c r="CR40" i="3"/>
  <c r="CR55" i="3"/>
  <c r="CR93" i="3"/>
  <c r="CR32" i="3"/>
  <c r="CR52" i="3"/>
  <c r="CR53" i="3"/>
  <c r="CR48" i="3"/>
  <c r="CR81" i="3"/>
  <c r="CR11" i="3"/>
  <c r="CR97" i="3"/>
  <c r="CR35" i="3"/>
  <c r="CR73" i="3"/>
  <c r="CR79" i="3"/>
  <c r="CR102" i="3"/>
  <c r="CR87" i="3"/>
  <c r="CR100" i="3"/>
  <c r="CR83" i="3"/>
  <c r="CR77" i="3"/>
  <c r="CR50" i="3"/>
  <c r="CR30" i="3"/>
  <c r="CR68" i="3"/>
  <c r="CR71" i="3"/>
  <c r="CR19" i="3"/>
  <c r="CR96" i="3"/>
  <c r="CR61" i="3"/>
  <c r="CR38" i="3"/>
  <c r="CR15" i="3"/>
  <c r="CR76" i="3"/>
  <c r="CR34" i="3"/>
  <c r="CR70" i="3"/>
  <c r="CR39" i="3"/>
  <c r="CR49" i="3"/>
  <c r="CR47" i="3"/>
  <c r="CR25" i="3"/>
  <c r="CR66" i="3"/>
  <c r="CR27" i="3"/>
  <c r="CR75" i="3"/>
  <c r="CR22" i="3"/>
  <c r="CR89" i="3"/>
  <c r="CR20" i="3"/>
  <c r="CR37" i="3"/>
  <c r="CR57" i="3"/>
  <c r="CR18" i="3"/>
  <c r="CR91" i="3"/>
  <c r="CR58" i="3"/>
  <c r="CR24" i="3"/>
  <c r="CR28" i="3"/>
  <c r="CR63" i="3"/>
  <c r="CR101" i="3"/>
  <c r="CR36" i="3"/>
  <c r="CR82" i="3"/>
  <c r="CR90" i="3"/>
  <c r="CR88" i="3"/>
  <c r="CR98" i="3"/>
  <c r="CR14" i="3"/>
  <c r="CR29" i="3"/>
  <c r="CR26" i="3"/>
  <c r="CR54" i="3"/>
  <c r="CR72" i="3"/>
  <c r="CR74" i="3"/>
  <c r="CR45" i="3"/>
  <c r="CR62" i="3"/>
  <c r="CR56" i="3"/>
  <c r="CR59" i="3"/>
  <c r="CR8" i="3"/>
  <c r="CR92" i="3"/>
  <c r="CR41" i="3"/>
  <c r="CR80" i="3"/>
  <c r="CR85" i="3"/>
  <c r="CR84" i="3"/>
  <c r="CR65" i="3"/>
  <c r="CR23" i="3"/>
  <c r="CR9" i="3"/>
  <c r="CR95" i="3"/>
  <c r="CR46" i="3"/>
  <c r="CR31" i="3"/>
  <c r="CR69" i="3"/>
  <c r="CR51" i="3"/>
  <c r="CR94" i="3"/>
  <c r="CR16" i="3"/>
  <c r="CR44" i="3"/>
  <c r="CR60" i="3"/>
  <c r="CR78" i="3"/>
  <c r="CR42" i="3"/>
  <c r="CR10" i="3"/>
  <c r="CR67" i="3"/>
  <c r="CR86" i="3"/>
  <c r="CR99" i="3"/>
  <c r="CR17" i="3"/>
  <c r="DF37" i="3" l="1"/>
  <c r="DF102" i="3"/>
  <c r="DF69" i="3"/>
  <c r="DF35" i="3"/>
  <c r="DF70" i="3"/>
  <c r="DF76" i="3"/>
  <c r="DF71" i="3"/>
  <c r="DF26" i="3"/>
  <c r="DF14" i="3"/>
  <c r="DF33" i="3"/>
  <c r="DF73" i="3"/>
  <c r="DF92" i="3"/>
  <c r="DF16" i="3"/>
  <c r="DF25" i="3"/>
  <c r="DF15" i="3"/>
  <c r="DF21" i="3"/>
  <c r="DF29" i="3"/>
  <c r="DF84" i="3"/>
  <c r="DF52" i="3"/>
  <c r="DF17" i="3"/>
  <c r="DF32" i="3"/>
  <c r="DF79" i="3"/>
  <c r="DF100" i="3"/>
  <c r="DF87" i="3"/>
  <c r="DF19" i="3"/>
  <c r="DF48" i="3"/>
  <c r="DF51" i="3"/>
  <c r="DF95" i="3"/>
  <c r="DF38" i="3"/>
  <c r="DF11" i="3"/>
  <c r="DF63" i="3"/>
  <c r="DF94" i="3"/>
  <c r="DF44" i="3"/>
  <c r="DF61" i="3"/>
  <c r="DF56" i="3"/>
  <c r="DF88" i="3"/>
  <c r="DF81" i="3"/>
  <c r="DF85" i="3"/>
  <c r="DF42" i="3"/>
  <c r="DF24" i="3"/>
  <c r="DF97" i="3"/>
  <c r="DF41" i="3"/>
  <c r="DF22" i="3" l="1"/>
  <c r="DF74" i="3"/>
  <c r="DF36" i="3"/>
  <c r="DF10" i="3"/>
  <c r="DF34" i="3"/>
  <c r="DF78" i="3"/>
  <c r="DF30" i="3"/>
  <c r="DF53" i="3"/>
  <c r="DF27" i="3"/>
  <c r="DF28" i="3"/>
  <c r="DF62" i="3"/>
  <c r="DF18" i="3"/>
  <c r="DF96" i="3"/>
  <c r="DF12" i="3"/>
  <c r="DF68" i="3"/>
  <c r="DF75" i="3"/>
  <c r="DF47" i="3"/>
  <c r="DF93" i="3"/>
  <c r="DF54" i="3"/>
  <c r="DF13" i="3"/>
  <c r="DF67" i="3"/>
  <c r="DF72" i="3"/>
  <c r="DF65" i="3"/>
  <c r="DF66" i="3"/>
  <c r="DF90" i="3"/>
  <c r="DF45" i="3"/>
  <c r="DF55" i="3"/>
  <c r="DF80" i="3"/>
  <c r="DF23" i="3"/>
  <c r="DF60" i="3"/>
  <c r="DF101" i="3"/>
  <c r="DF39" i="3"/>
  <c r="DF64" i="3"/>
  <c r="DF77" i="3"/>
  <c r="DF46" i="3"/>
  <c r="DF49" i="3"/>
  <c r="DF59" i="3"/>
  <c r="DF91" i="3"/>
  <c r="DF57" i="3"/>
  <c r="DF31" i="3"/>
  <c r="DF40" i="3"/>
  <c r="DF43" i="3"/>
  <c r="DF58" i="3"/>
  <c r="DF86" i="3"/>
  <c r="DF83" i="3"/>
  <c r="DF99" i="3"/>
  <c r="DF98" i="3"/>
  <c r="DF9" i="3"/>
  <c r="DF20" i="3"/>
  <c r="DF89" i="3"/>
  <c r="DF82" i="3"/>
  <c r="DF50" i="3"/>
</calcChain>
</file>

<file path=xl/sharedStrings.xml><?xml version="1.0" encoding="utf-8"?>
<sst xmlns="http://schemas.openxmlformats.org/spreadsheetml/2006/main" count="371" uniqueCount="250">
  <si>
    <t>MAGISTRADO</t>
  </si>
  <si>
    <t>TRAMITE</t>
  </si>
  <si>
    <t>EJECUCION</t>
  </si>
  <si>
    <t>RESERVA</t>
  </si>
  <si>
    <t>PENDIENTES AL MES ANTERIOR</t>
  </si>
  <si>
    <t>TOTAL DE INGRESOS</t>
  </si>
  <si>
    <t xml:space="preserve">CARGA PROCESAL TOTAL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</si>
  <si>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</si>
  <si>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</si>
  <si>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</si>
  <si>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</si>
  <si>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</si>
  <si>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</si>
  <si>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</si>
  <si>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</si>
  <si>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</si>
  <si>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</si>
  <si>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</si>
  <si>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</si>
  <si>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</si>
  <si>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</si>
  <si>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</si>
  <si>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</si>
  <si>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</si>
  <si>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</si>
  <si>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INGRESOS</t>
  </si>
  <si>
    <t>RESUELTOS</t>
  </si>
  <si>
    <t>INGRESADOS</t>
  </si>
  <si>
    <t xml:space="preserve">1°JUZGADO DE PAZ LETRADO DE HUANCAYO </t>
  </si>
  <si>
    <t xml:space="preserve">2° JUZGADO DE PAZ LETRADO DE  HUANCAYO  </t>
  </si>
  <si>
    <t xml:space="preserve">3° JUZGADO DE PAZ LETRADO DE HUANCAYO </t>
  </si>
  <si>
    <t>JUZGADO DE PAZ LETRADO LABORAL DE HUANCAYO</t>
  </si>
  <si>
    <t>1°JUZGADO DE PAZ LETRADO DE EL TAMBO (FAMILIA)</t>
  </si>
  <si>
    <t>2°JUZGADO DE PAZ LETRADO DE EL TAMBO (FAMILIA)</t>
  </si>
  <si>
    <t>3°JUZGADO DE PAZ LETRADO DE EL TAMBO (CIVIL - PENAL)</t>
  </si>
  <si>
    <t>1° JUZGADO DE PAZ LETRADO DE CHILCA</t>
  </si>
  <si>
    <t>2°JUZGADO DE PAZ LETRADO DE CHILCA</t>
  </si>
  <si>
    <t>1°JUZGADO DE PAZ LETRADO DE TARMA</t>
  </si>
  <si>
    <t>2° JUZGADO DE PAZ LETRADO DE TARMA</t>
  </si>
  <si>
    <t>1°JUZGADO DE PAZ LETRADO DE LA OROYA</t>
  </si>
  <si>
    <t>JUZGADO DE PAZ LETRADO DE JAUJA</t>
  </si>
  <si>
    <t>JUZGADO DE PAZ LETRADO DE CHUPACA</t>
  </si>
  <si>
    <t>JUZGADO DE PAZ LETRADO DE CAJAS</t>
  </si>
  <si>
    <t>JUZGADO DE PAZ LETRADO DE PAMPAS-COLCABAMBA</t>
  </si>
  <si>
    <t>JUZGADO DE PAZ LETRADO DE ACOBAMBA</t>
  </si>
  <si>
    <t>JUZGADO DE PAZ LETRADO DE SURCUBAMBA</t>
  </si>
  <si>
    <t>2° SALA LABORAL DE HUANCAYO</t>
  </si>
  <si>
    <t>SALA CIVIL DE HUANCAYO</t>
  </si>
  <si>
    <t>1° SALA PENAL DE APELACIONES DE HUANCAYO</t>
  </si>
  <si>
    <t>2° SALA PENAL DE APELACIONES DE HUANCAYO</t>
  </si>
  <si>
    <t>SALA MIXTA DE TARMA</t>
  </si>
  <si>
    <t>1° JUZGADO CIVIL DE HUANCAYO</t>
  </si>
  <si>
    <t>2° JUZGADO CIVIL DE HUANCAYO</t>
  </si>
  <si>
    <t xml:space="preserve">3°JUZGADO CIVIL  DE HUANCAYO </t>
  </si>
  <si>
    <t>5° JUZGADO CIVIL DE HUANCAYO</t>
  </si>
  <si>
    <t>6°JUZGADO CIVIL DE HUANCAYO</t>
  </si>
  <si>
    <t>JUZGADO CIVIL DE JAUJA</t>
  </si>
  <si>
    <t>JUZGADO CIVIL DE CHUPACA</t>
  </si>
  <si>
    <t>JUZGADO CIVIL DE LA OROYA</t>
  </si>
  <si>
    <t>JUZGADO MIXTO DE PAMPAS</t>
  </si>
  <si>
    <t>2° JUZGADO PENAL UNIPERSONAL DE HUANCAYO (PROC. COMUNES)</t>
  </si>
  <si>
    <t>4° JUZGADO PENAL UNIPERSONAL DE HUANCAYO (PROC. COMUNES)</t>
  </si>
  <si>
    <t>5° JUZGADO PENAL UNIPERSONAL SUPRAPROVINCIAL ESPECIALIZADO EN DELITOS DE CORRUPCION DE FUNCIONARIOS - HUANCAYO</t>
  </si>
  <si>
    <t>6° JUZGADO PENAL UNIPERSONAL SUPRAPROVINCIAL ESPECIALIZADO EN DELITOS DE CORRUPCION DE FUNCIONARIOS - HUANCAYO</t>
  </si>
  <si>
    <t xml:space="preserve"> JUZGADO PENAL UNIPERSONAL DE CHUPACA (PROC. INMEDIATOS) (PROC. COMUNES) </t>
  </si>
  <si>
    <t>1° JUZGADO PENAL UNIPERSONAL DE TARMA  (PROC. INMEDIATOS) (PROC. COMUNES)</t>
  </si>
  <si>
    <t xml:space="preserve"> JUZGADO PENAL UNIPERSONAL DE JAUJA (PROC. INMEDIATOS) (PROC. COMUNES)</t>
  </si>
  <si>
    <t xml:space="preserve"> JUZGADO PENAL UNIPERSONAL DE PAMPAS (PROC. INMEDIATOS) (PROC. COMUNES)</t>
  </si>
  <si>
    <t>JUZGADO PENAL COLEGIADO DE HUANCAYO</t>
  </si>
  <si>
    <t>JUZGADO PENAL COLEGIADO DE TARMA</t>
  </si>
  <si>
    <t>JUZGADO TRANSITORIO ESPECIALIZADO EN EXTINCIÓN DE DOMINIO</t>
  </si>
  <si>
    <t>1° JUZGADO DE TRABAJO DE HUANCAYO (CONTENCIOSO A.)</t>
  </si>
  <si>
    <t xml:space="preserve">1° JUZGADO DE TRABAJO TRANSITORIO DE HUANCAYO  </t>
  </si>
  <si>
    <t xml:space="preserve">2 °JUZGADO DE TRABAJO TRANSITORIO DE HUANCAYO  </t>
  </si>
  <si>
    <t>1° JUZGADO DE FAMILIA DE HUANCAYO</t>
  </si>
  <si>
    <t>2° JUZGADO DE FAMILIA DE HUANCAYO</t>
  </si>
  <si>
    <t>3° JUZGADO DE FAMILIA DE HUANCAYO</t>
  </si>
  <si>
    <t>4° JUZGADO DE FAMILIA DE HUANCAYO</t>
  </si>
  <si>
    <t>5°JUZGADO DE FAMILIA (VIOLENCIA CONTRA LAS MUJERES E INTEGRANTES DEL GRUPO FAMILIAR )</t>
  </si>
  <si>
    <t>6°JUZGADO DE FAMILIA (VIOLENCIA CONTRA LAS MUJERES E INTEGRANTES DEL GRUPO FAMILIAR )</t>
  </si>
  <si>
    <t>7°JUZGADO DE FAMILIA (VIOLENCIA CONTRA LAS MUJERES E INTEGRANTES DEL GRUPO FAMILIAR )</t>
  </si>
  <si>
    <t>8°JUZGADO DE FAMILIA (VIOLENCIA CONTRA LAS MUJERES E INTEGRANTES DEL GRUPO FAMILIAR )</t>
  </si>
  <si>
    <t>9°JUZGADO DE FAMILIA (VIOLENCIA CONTRA LAS MUJERES E INTEGRANTES DEL GRUPO FAMILIAR )</t>
  </si>
  <si>
    <t>10°JUZGADO DE FAMILIA (VIOLENCIA CONTRA LAS MUJERES E INTEGRANTES DEL GRUPO FAMILIAR )</t>
  </si>
  <si>
    <t>1° SALA LABORAL DE HUANCAYO</t>
  </si>
  <si>
    <t>ABRIL</t>
  </si>
  <si>
    <t>2° JUZGADO DE TRABAJO DE HUANCAYO</t>
  </si>
  <si>
    <t>3° JUZGADO DE TRABAJO DE HUANCAYO</t>
  </si>
  <si>
    <t>-</t>
  </si>
  <si>
    <t>0+</t>
  </si>
  <si>
    <t>+</t>
  </si>
  <si>
    <t>TRÁMITE</t>
  </si>
  <si>
    <t>EJECUCIÓN</t>
  </si>
  <si>
    <t>TRÁMITE +  RESERVA</t>
  </si>
  <si>
    <t xml:space="preserve">TRÁMITE </t>
  </si>
  <si>
    <t xml:space="preserve">EJECUCIÓN </t>
  </si>
  <si>
    <t>ESTÁNDAR DE CARGA</t>
  </si>
  <si>
    <t>CARGA MÍNIMA</t>
  </si>
  <si>
    <t>CARGA MÁXIMA</t>
  </si>
  <si>
    <t>IMPUGNACIÓN</t>
  </si>
  <si>
    <t>TRÁNSITO</t>
  </si>
  <si>
    <t>FUENTE: FORMULARIO ESTADÍSTICO ELECTRÓNICO (FEE)</t>
  </si>
  <si>
    <t>NOVIEMBRE</t>
  </si>
  <si>
    <t>EVOLUCIÓN DE LA PRODUCCIÓN</t>
  </si>
  <si>
    <t>DICIEMBRE</t>
  </si>
  <si>
    <t>SALA PENAL DE APELACIONES TRANSITORIA ESPECIALIZADA EN DELITOS DE CORRUPCIÓN DE FUNCIONARIOS HUANCAYO</t>
  </si>
  <si>
    <t>1° JUZGADO DE INVESTIGACIÓN PREPARATORIA DE HUANCAYO   (PROC. COMUNES)</t>
  </si>
  <si>
    <t>2° JUZGADO DE INVESTIGACIÓN PREPARATORIA DE HUANCAYO   (PROC. COMUNES)</t>
  </si>
  <si>
    <t>3°JUZGADO DE INVESTIGACIÓN PREPARATORIA DE HUANCAYO  (FLAGRANCIA INMEDIATOS)</t>
  </si>
  <si>
    <t>4°JUZGADO DE INVESTIGACIÓN PREPARATORIA DE HUANCAYO (FLAGRANCIA PROC. INMEDIATOS)</t>
  </si>
  <si>
    <t>5° JUZGADO DE INVESTIGACIÓN PREPARATORIA SUPRAPROVINCIAL ESPECIALIZADO EN DELITO DE CORRUPCION DE FUNCIONARIOS - HUANCAYO</t>
  </si>
  <si>
    <t>6° JUZGADO DE INVESTIGACIÓN PREPARATORIA DE HUANCAYO</t>
  </si>
  <si>
    <t>7° JUZGADO DE INVESTIGACIÓN PREPARATORIA DE HUANCAYO</t>
  </si>
  <si>
    <t>8° JUZGADO DE INVESTIGACIÓN PREPARATORIA DE HUANCAYO SUPRAPROVINCIAL ESPECIALIZADO EN DELITO DE CORRUPCION DE FUNCIONARIOS - HUANCAYO</t>
  </si>
  <si>
    <t>1° JUZGADO DE INVESTIGACIÓN PREPARATORIA DE TARMA  (PROC. COMUNES)</t>
  </si>
  <si>
    <t>2°JUZGADO DE INVESTIGACIÓN PREPARATORIA DE TARMA (FLAGRANCIA INMEDIATIO)</t>
  </si>
  <si>
    <t>1°JUZGADO DE INVESTIGACIÓN PREPARATORIA DE JAUJA (FLAGRANCIA INMEDIATO)</t>
  </si>
  <si>
    <t>JUZGADO DE INVESTIGACIÓN PREPARATORIA DE PAMPAS  (PROC. INMEDIATOS) (PROC. COMUNES)</t>
  </si>
  <si>
    <t>JUZGADO DE INVESTIGACIÓN PREPARATORIA DE CHUPACA (FLAGRANCIA INMEDIATOS)</t>
  </si>
  <si>
    <t>JUZGADO DE INVESTIGACIÓN PREPARATORIA DE LA OROYA  (PROC. INMEDIATOS) (PROC. COMUNES)</t>
  </si>
  <si>
    <t>JUZGADO DE PAZ LETRADO DE JUNÍN</t>
  </si>
  <si>
    <t>JUZGADO CIVIL DE JUNÍN</t>
  </si>
  <si>
    <t xml:space="preserve"> JUZGADO PENAL UNIPERSONAL DE JUNÍN (PROC. INMEDIATOS) (PROC. COMUNES)</t>
  </si>
  <si>
    <t>JUZGADO DE INVESTIGACIÓN PREPARATORIA DE JUNÍN  (PROC. INMEDIATOS) (PROC. COMUNES)</t>
  </si>
  <si>
    <t>JUZGADO DE PAZ LETRADO DE CONCEPCIÓN</t>
  </si>
  <si>
    <t>JUZGADO CIVIL DE CONCEPCIÓN</t>
  </si>
  <si>
    <t>JUZGADO PENAL UNIPERSONAL DE CONCEPCIÓN</t>
  </si>
  <si>
    <t>JUZGADO DE INVESTIGACIÓN PREPARATORIA- CONCEPCIÓN   (PROC. INMEDIATOS) (PROC. COMUNES)</t>
  </si>
  <si>
    <t>TOTAL DE INVENTARIO DE EXPEDIENTES AL 31.DIC.2021 - FEE</t>
  </si>
  <si>
    <t>CUADERNOS  2022</t>
  </si>
  <si>
    <t>TOTAL DE INVENTARIO DE EXPEDIENTES AL 31.DIC.2021  FEE</t>
  </si>
  <si>
    <t>JUZGADO CIVIL DE TARMA</t>
  </si>
  <si>
    <t>R.A. 395-2020-CE-PJ</t>
  </si>
  <si>
    <t>META ESTABLECIDA</t>
  </si>
  <si>
    <r>
      <t>CHANCO CASTILLON ESAU</t>
    </r>
    <r>
      <rPr>
        <b/>
        <sz val="22"/>
        <rFont val="Arial Narrow"/>
        <family val="2"/>
      </rPr>
      <t xml:space="preserve"> (T)</t>
    </r>
  </si>
  <si>
    <r>
      <t xml:space="preserve">ARAUCO VIVAS TANIA TULA </t>
    </r>
    <r>
      <rPr>
        <b/>
        <sz val="22"/>
        <rFont val="Arial Narrow"/>
        <family val="2"/>
      </rPr>
      <t>(S)</t>
    </r>
  </si>
  <si>
    <r>
      <t xml:space="preserve">4° JUZGADO DE TRABAJO DE HUANCAYO (CONTENCIOSO A.) </t>
    </r>
    <r>
      <rPr>
        <sz val="22"/>
        <color rgb="FFFF0000"/>
        <rFont val="Arial Narrow"/>
        <family val="2"/>
      </rPr>
      <t xml:space="preserve"> 01.06.2021</t>
    </r>
  </si>
  <si>
    <r>
      <t xml:space="preserve">GOMEZ BAZALAR IRIS EDITH </t>
    </r>
    <r>
      <rPr>
        <b/>
        <sz val="22"/>
        <rFont val="Arial Narrow"/>
        <family val="2"/>
      </rPr>
      <t>(P)</t>
    </r>
  </si>
  <si>
    <r>
      <t>ARMAS PRADO JHONATTAN RONNIE</t>
    </r>
    <r>
      <rPr>
        <b/>
        <sz val="22"/>
        <rFont val="Arial Narrow"/>
        <family val="2"/>
      </rPr>
      <t>(S)</t>
    </r>
  </si>
  <si>
    <r>
      <t>ARTEAGA FERNANDEZ ISAAC ARTURO</t>
    </r>
    <r>
      <rPr>
        <b/>
        <sz val="22"/>
        <rFont val="Arial Narrow"/>
        <family val="2"/>
      </rPr>
      <t xml:space="preserve"> (S)</t>
    </r>
  </si>
  <si>
    <r>
      <t>CARDENAS PUENTE TERESA</t>
    </r>
    <r>
      <rPr>
        <b/>
        <sz val="22"/>
        <rFont val="Arial Narrow"/>
        <family val="2"/>
      </rPr>
      <t xml:space="preserve"> (T)</t>
    </r>
  </si>
  <si>
    <r>
      <t xml:space="preserve">CARDENAS VILLEGAS MIRIAM LUZ </t>
    </r>
    <r>
      <rPr>
        <b/>
        <sz val="22"/>
        <rFont val="Arial Narrow"/>
        <family val="2"/>
      </rPr>
      <t>(T)</t>
    </r>
  </si>
  <si>
    <r>
      <t xml:space="preserve">RODRIGUEZ ALIAGA CIRO ALBERTO MARTIN </t>
    </r>
    <r>
      <rPr>
        <b/>
        <sz val="22"/>
        <rFont val="Arial Narrow"/>
        <family val="2"/>
      </rPr>
      <t>(T)</t>
    </r>
  </si>
  <si>
    <r>
      <t xml:space="preserve">RUCABADO ROMERO BLANCA NORMA </t>
    </r>
    <r>
      <rPr>
        <b/>
        <sz val="22"/>
        <rFont val="Arial Narrow"/>
        <family val="2"/>
      </rPr>
      <t>(P)</t>
    </r>
  </si>
  <si>
    <r>
      <t xml:space="preserve">SANCHEZ CAMAC FERNANDO FRANCISCO </t>
    </r>
    <r>
      <rPr>
        <b/>
        <sz val="22"/>
        <rFont val="Arial Narrow"/>
        <family val="2"/>
      </rPr>
      <t>(P)</t>
    </r>
  </si>
  <si>
    <r>
      <t>MORALES MONTES GRACIELA</t>
    </r>
    <r>
      <rPr>
        <b/>
        <sz val="22"/>
        <rFont val="Arial Narrow"/>
        <family val="2"/>
      </rPr>
      <t xml:space="preserve"> (P)</t>
    </r>
  </si>
  <si>
    <r>
      <t xml:space="preserve">BALDEON GAMARRA ANGELA BEATRIZ </t>
    </r>
    <r>
      <rPr>
        <b/>
        <sz val="22"/>
        <rFont val="Arial Narrow"/>
        <family val="2"/>
      </rPr>
      <t>(P)</t>
    </r>
  </si>
  <si>
    <r>
      <t>TORRES DELGADO EDWIN VICTOR</t>
    </r>
    <r>
      <rPr>
        <b/>
        <sz val="22"/>
        <rFont val="Arial Narrow"/>
        <family val="2"/>
      </rPr>
      <t xml:space="preserve"> (P)</t>
    </r>
  </si>
  <si>
    <r>
      <t xml:space="preserve">CARHUAMACA QUISPE GABRIELA </t>
    </r>
    <r>
      <rPr>
        <b/>
        <sz val="22"/>
        <rFont val="Arial Narrow"/>
        <family val="2"/>
      </rPr>
      <t>(S)</t>
    </r>
  </si>
  <si>
    <r>
      <t xml:space="preserve">QUISPE NAPANGA MARIA ESTHER </t>
    </r>
    <r>
      <rPr>
        <b/>
        <sz val="22"/>
        <rFont val="Arial Narrow"/>
        <family val="2"/>
      </rPr>
      <t>(S)</t>
    </r>
  </si>
  <si>
    <r>
      <t xml:space="preserve">JUZGADO DE FAMILIA (VIOLENCIA CONTRA LAS MUJERES E INTEGRANTES DEL GRUPO FAMILIAR ) TARMA  </t>
    </r>
    <r>
      <rPr>
        <sz val="22"/>
        <color rgb="FFFF0000"/>
        <rFont val="Arial Narrow"/>
        <family val="2"/>
      </rPr>
      <t>(31.05.2021)</t>
    </r>
  </si>
  <si>
    <r>
      <t xml:space="preserve">PARIASCA MARTINEZ FRANK RONALD </t>
    </r>
    <r>
      <rPr>
        <b/>
        <sz val="22"/>
        <rFont val="Arial Narrow"/>
        <family val="2"/>
      </rPr>
      <t>(P)</t>
    </r>
  </si>
  <si>
    <r>
      <t>1° JUZGADO PENAL UNIPERSONAL DE HUANCAYO</t>
    </r>
    <r>
      <rPr>
        <sz val="22"/>
        <color rgb="FFFF0000"/>
        <rFont val="Arial Narrow"/>
        <family val="2"/>
      </rPr>
      <t xml:space="preserve"> (PROC. INMEDIATOS)</t>
    </r>
  </si>
  <si>
    <r>
      <t xml:space="preserve">RODRIGUEZ LIZANA RAFAEL </t>
    </r>
    <r>
      <rPr>
        <b/>
        <sz val="22"/>
        <rFont val="Arial Narrow"/>
        <family val="2"/>
      </rPr>
      <t>(T)</t>
    </r>
  </si>
  <si>
    <r>
      <t xml:space="preserve">HANCCO PAREDES MARCO ANTONIO </t>
    </r>
    <r>
      <rPr>
        <b/>
        <sz val="22"/>
        <rFont val="Arial Narrow"/>
        <family val="2"/>
      </rPr>
      <t>(T)</t>
    </r>
  </si>
  <si>
    <r>
      <t xml:space="preserve">3° JUZGADO PENAL UNIPERSONAL DE HUANCAYO </t>
    </r>
    <r>
      <rPr>
        <sz val="22"/>
        <color rgb="FFFF0000"/>
        <rFont val="Arial Narrow"/>
        <family val="2"/>
      </rPr>
      <t>(PROC. INMEDIATOS)</t>
    </r>
  </si>
  <si>
    <r>
      <t xml:space="preserve">PALOMINO PRADO RICHARD </t>
    </r>
    <r>
      <rPr>
        <b/>
        <sz val="22"/>
        <rFont val="Arial Narrow"/>
        <family val="2"/>
      </rPr>
      <t>(T)</t>
    </r>
  </si>
  <si>
    <r>
      <t>INGAROCA CARLOS GUISELA DIANA</t>
    </r>
    <r>
      <rPr>
        <b/>
        <sz val="22"/>
        <rFont val="Arial Narrow"/>
        <family val="2"/>
      </rPr>
      <t xml:space="preserve"> (S)</t>
    </r>
  </si>
  <si>
    <r>
      <t xml:space="preserve">CARRERA TUPAC YUPANQUI SUSAN LETI </t>
    </r>
    <r>
      <rPr>
        <b/>
        <sz val="22"/>
        <rFont val="Arial Narrow"/>
        <family val="2"/>
      </rPr>
      <t>(T)</t>
    </r>
  </si>
  <si>
    <r>
      <t xml:space="preserve">ARROYO AMES GUIDO REYNALDO </t>
    </r>
    <r>
      <rPr>
        <b/>
        <sz val="22"/>
        <rFont val="Arial Narrow"/>
        <family val="2"/>
      </rPr>
      <t>(T)</t>
    </r>
  </si>
  <si>
    <r>
      <t xml:space="preserve">1° JUZGADO PENAL UNIPERSONAL DE HUANCAYO SUB ESPECIALIDAD EN DELITOS ASOCIADOS A LA  VIOLENCIA CONTRA LAS MUJERES E INTEGRANTES DEL GRUPO FAMILIAR DE HUANCAYO </t>
    </r>
    <r>
      <rPr>
        <sz val="22"/>
        <color rgb="FFFF0000"/>
        <rFont val="Arial Narrow"/>
        <family val="2"/>
      </rPr>
      <t xml:space="preserve"> (31.05.2021)</t>
    </r>
  </si>
  <si>
    <r>
      <t xml:space="preserve">CASTILLO GONZALES EMPERATRIZ VICTORIA </t>
    </r>
    <r>
      <rPr>
        <b/>
        <sz val="22"/>
        <rFont val="Arial Narrow"/>
        <family val="2"/>
      </rPr>
      <t>(S)</t>
    </r>
  </si>
  <si>
    <r>
      <t xml:space="preserve">2° JUZGADO PENAL UNIPERSONAL DE HUANCAYO SUB ESPECIALIDAD EN DELITOS ASOCIADOS A LA  VIOLENCIA CONTRA LAS MUJERES E INTEGRANTES DEL GRUPO FAMILIAR DE HUANCAYO </t>
    </r>
    <r>
      <rPr>
        <sz val="22"/>
        <color rgb="FFFF0000"/>
        <rFont val="Arial Narrow"/>
        <family val="2"/>
      </rPr>
      <t xml:space="preserve"> (31.05.2021)</t>
    </r>
  </si>
  <si>
    <r>
      <t xml:space="preserve">CHUQUIPUIMA RICSE MERCEDES GEORGINA </t>
    </r>
    <r>
      <rPr>
        <b/>
        <sz val="22"/>
        <rFont val="Arial Narrow"/>
        <family val="2"/>
      </rPr>
      <t>(S)</t>
    </r>
  </si>
  <si>
    <r>
      <t xml:space="preserve">3° JUZGADO PENAL UNIPERSONAL DE HUANCAYO SUB ESPECIALIDAD EN DELITOS ASOCIADOS A LA  VIOLENCIA CONTRA LAS MUJERES E INTEGRANTES DEL GRUPO FAMILIAR DE HUANCAYO  </t>
    </r>
    <r>
      <rPr>
        <sz val="22"/>
        <color rgb="FFFF0000"/>
        <rFont val="Arial Narrow"/>
        <family val="2"/>
      </rPr>
      <t>(31.05.2021)</t>
    </r>
  </si>
  <si>
    <r>
      <t xml:space="preserve">OBLITAS CEVALLOS LUIS ROLANDO </t>
    </r>
    <r>
      <rPr>
        <b/>
        <sz val="22"/>
        <rFont val="Arial Narrow"/>
        <family val="2"/>
      </rPr>
      <t>(S)</t>
    </r>
  </si>
  <si>
    <r>
      <t xml:space="preserve">CURIÑAUPA MEDINA MARIO LUIS </t>
    </r>
    <r>
      <rPr>
        <b/>
        <sz val="22"/>
        <rFont val="Arial Narrow"/>
        <family val="2"/>
      </rPr>
      <t>(T)</t>
    </r>
  </si>
  <si>
    <r>
      <t xml:space="preserve">MERCADO CAHUANA JUAN VIDAL </t>
    </r>
    <r>
      <rPr>
        <b/>
        <sz val="22"/>
        <rFont val="Arial Narrow"/>
        <family val="2"/>
      </rPr>
      <t>(S)</t>
    </r>
  </si>
  <si>
    <r>
      <t xml:space="preserve">ARROYO VELITA HUGO </t>
    </r>
    <r>
      <rPr>
        <b/>
        <sz val="22"/>
        <rFont val="Arial Narrow"/>
        <family val="2"/>
      </rPr>
      <t>(T)</t>
    </r>
  </si>
  <si>
    <r>
      <t xml:space="preserve">CASTILLO RIVERA ELMER </t>
    </r>
    <r>
      <rPr>
        <b/>
        <sz val="22"/>
        <rFont val="Arial Narrow"/>
        <family val="2"/>
      </rPr>
      <t>(T)</t>
    </r>
  </si>
  <si>
    <r>
      <t>LLAMOCA MILLA SONIA AURORA</t>
    </r>
    <r>
      <rPr>
        <b/>
        <sz val="22"/>
        <rFont val="Arial Narrow"/>
        <family val="2"/>
      </rPr>
      <t xml:space="preserve"> (T)</t>
    </r>
  </si>
  <si>
    <r>
      <t>PINO PUMA HENRY</t>
    </r>
    <r>
      <rPr>
        <b/>
        <sz val="22"/>
        <rFont val="Arial Narrow"/>
        <family val="2"/>
      </rPr>
      <t xml:space="preserve"> (T)</t>
    </r>
  </si>
  <si>
    <r>
      <t xml:space="preserve">PINEDA CHAVEZ ROXANA </t>
    </r>
    <r>
      <rPr>
        <b/>
        <sz val="22"/>
        <rFont val="Arial Narrow"/>
        <family val="2"/>
      </rPr>
      <t>(T)</t>
    </r>
  </si>
  <si>
    <r>
      <t xml:space="preserve">BAZAN ESCALANTE JENNY MARIBEL </t>
    </r>
    <r>
      <rPr>
        <b/>
        <sz val="22"/>
        <rFont val="Arial Narrow"/>
        <family val="2"/>
      </rPr>
      <t>(P)</t>
    </r>
  </si>
  <si>
    <r>
      <t xml:space="preserve">VILLANUEVA ALTAMIRANO EDWIN WILSON </t>
    </r>
    <r>
      <rPr>
        <b/>
        <sz val="22"/>
        <rFont val="Arial Narrow"/>
        <family val="2"/>
      </rPr>
      <t>(T)</t>
    </r>
  </si>
  <si>
    <r>
      <t xml:space="preserve">HERRERA RIVAS RAFAEL AGUSTIN </t>
    </r>
    <r>
      <rPr>
        <b/>
        <sz val="22"/>
        <rFont val="Arial Narrow"/>
        <family val="2"/>
      </rPr>
      <t>(S)</t>
    </r>
  </si>
  <si>
    <r>
      <t xml:space="preserve">BELLO MERLO EVER </t>
    </r>
    <r>
      <rPr>
        <b/>
        <sz val="22"/>
        <rFont val="Arial Narrow"/>
        <family val="2"/>
      </rPr>
      <t>(T)</t>
    </r>
  </si>
  <si>
    <r>
      <t xml:space="preserve">TICONA MAMANI JOSE  LUIS </t>
    </r>
    <r>
      <rPr>
        <b/>
        <sz val="22"/>
        <rFont val="Arial Narrow"/>
        <family val="2"/>
      </rPr>
      <t>(T)</t>
    </r>
  </si>
  <si>
    <r>
      <t>LONGARAY CASTRO ROGER OMAR</t>
    </r>
    <r>
      <rPr>
        <b/>
        <sz val="22"/>
        <rFont val="Arial Narrow"/>
        <family val="2"/>
      </rPr>
      <t xml:space="preserve"> (T)</t>
    </r>
  </si>
  <si>
    <r>
      <t>BALDEON QUISPE JULY ELIANE</t>
    </r>
    <r>
      <rPr>
        <b/>
        <sz val="22"/>
        <rFont val="Arial Narrow"/>
        <family val="2"/>
      </rPr>
      <t xml:space="preserve"> (T)</t>
    </r>
  </si>
  <si>
    <r>
      <t xml:space="preserve">ROJAS CHANCASANAMPA MICHAEL HENRY </t>
    </r>
    <r>
      <rPr>
        <b/>
        <sz val="22"/>
        <rFont val="Arial Narrow"/>
        <family val="2"/>
      </rPr>
      <t>(S)</t>
    </r>
  </si>
  <si>
    <r>
      <t>HUAMAN CARRASCO SEGUNDO JUAN</t>
    </r>
    <r>
      <rPr>
        <b/>
        <sz val="22"/>
        <rFont val="Arial Narrow"/>
        <family val="2"/>
      </rPr>
      <t xml:space="preserve"> (T)</t>
    </r>
  </si>
  <si>
    <r>
      <t>CAMARENA MADRID WILDER WALTER</t>
    </r>
    <r>
      <rPr>
        <b/>
        <sz val="22"/>
        <rFont val="Arial Narrow"/>
        <family val="2"/>
      </rPr>
      <t xml:space="preserve"> (S)</t>
    </r>
  </si>
  <si>
    <r>
      <t xml:space="preserve">1° JUZGADO DE INVESTIGACIÓN PREPARATORIA SUB ESPECIALIDAD EN DELITOS ASOCIADOS A LA  VIOLENCIA CONTRA LAS MUJERES E INTEGRANTES DEL GRUPO FAMILIAR DE HUANCAYO </t>
    </r>
    <r>
      <rPr>
        <sz val="22"/>
        <color rgb="FFFF0000"/>
        <rFont val="Arial Narrow"/>
        <family val="2"/>
      </rPr>
      <t>(31.05.2021)</t>
    </r>
  </si>
  <si>
    <r>
      <t xml:space="preserve">GUTIERREZ HUAMAN HOOVER OSCAR </t>
    </r>
    <r>
      <rPr>
        <b/>
        <sz val="22"/>
        <rFont val="Arial Narrow"/>
        <family val="2"/>
      </rPr>
      <t>(S)</t>
    </r>
  </si>
  <si>
    <r>
      <t xml:space="preserve">2° JUZGADO DE INVESTIGACIÓN PREPARATORIA SUB ESPECIALIDAD EN DELITOS ASOCIADOS A LA  VIOLENCIA CONTRA LAS MUJERES E INTEGRANTES DEL GRUPO FAMILIAR DE HUANCAYO </t>
    </r>
    <r>
      <rPr>
        <sz val="22"/>
        <color rgb="FFFF0000"/>
        <rFont val="Arial Narrow"/>
        <family val="2"/>
      </rPr>
      <t xml:space="preserve"> (31.05.2021)</t>
    </r>
  </si>
  <si>
    <r>
      <t xml:space="preserve">JINES RAFAEL MARIBEL </t>
    </r>
    <r>
      <rPr>
        <b/>
        <sz val="22"/>
        <rFont val="Arial Narrow"/>
        <family val="2"/>
      </rPr>
      <t>(S)</t>
    </r>
  </si>
  <si>
    <r>
      <t xml:space="preserve">3° JUZGADO DE INVESTIGACIÓN PREPARATORIA SUB ESPECIALIDAD EN DELITOS ASOCIADOS A LA  VIOLENCIA CONTRA LAS MUJERES E INTEGRANTES DEL GRUPO FAMILIAR DE HUANCAYO </t>
    </r>
    <r>
      <rPr>
        <sz val="22"/>
        <color rgb="FFFF0000"/>
        <rFont val="Arial Narrow"/>
        <family val="2"/>
      </rPr>
      <t xml:space="preserve"> (31.05.2021)</t>
    </r>
  </si>
  <si>
    <r>
      <t>BALDEON SANABRIA MIGUEL JUNIOR (</t>
    </r>
    <r>
      <rPr>
        <b/>
        <sz val="22"/>
        <rFont val="Arial Narrow"/>
        <family val="2"/>
      </rPr>
      <t>S)</t>
    </r>
  </si>
  <si>
    <r>
      <t>DIESTRA VIVAR EDGARDO RODOLFO</t>
    </r>
    <r>
      <rPr>
        <b/>
        <sz val="22"/>
        <rFont val="Arial Narrow"/>
        <family val="2"/>
      </rPr>
      <t xml:space="preserve"> (T)</t>
    </r>
  </si>
  <si>
    <r>
      <t xml:space="preserve">CARHUAMACA CLAUDIO ALEX JUAN </t>
    </r>
    <r>
      <rPr>
        <b/>
        <sz val="22"/>
        <rFont val="Arial Narrow"/>
        <family val="2"/>
      </rPr>
      <t>(P)</t>
    </r>
  </si>
  <si>
    <r>
      <t xml:space="preserve">PERALTA PAMPA LIZBETH PAOLA </t>
    </r>
    <r>
      <rPr>
        <b/>
        <sz val="22"/>
        <rFont val="Arial Narrow"/>
        <family val="2"/>
      </rPr>
      <t>(T)</t>
    </r>
  </si>
  <si>
    <r>
      <t xml:space="preserve">MATOS CENTENO JOSE LEONEL </t>
    </r>
    <r>
      <rPr>
        <b/>
        <sz val="22"/>
        <rFont val="Arial Narrow"/>
        <family val="2"/>
      </rPr>
      <t>(P)</t>
    </r>
  </si>
  <si>
    <r>
      <t>ZEBALLOS HURTADO GILMAR LEONIDAS</t>
    </r>
    <r>
      <rPr>
        <b/>
        <sz val="22"/>
        <rFont val="Arial Narrow"/>
        <family val="2"/>
      </rPr>
      <t xml:space="preserve"> (T)</t>
    </r>
  </si>
  <si>
    <r>
      <t>PALOMINO LEON FIDEL HUGO</t>
    </r>
    <r>
      <rPr>
        <b/>
        <sz val="22"/>
        <rFont val="Arial Narrow"/>
        <family val="2"/>
      </rPr>
      <t xml:space="preserve"> (T)</t>
    </r>
  </si>
  <si>
    <r>
      <t xml:space="preserve">SANTANA ANTEZANA MARIA ELENA </t>
    </r>
    <r>
      <rPr>
        <b/>
        <sz val="22"/>
        <rFont val="Arial Narrow"/>
        <family val="2"/>
      </rPr>
      <t>(T)</t>
    </r>
  </si>
  <si>
    <r>
      <t>CALIZAYA HUALPA RUBEN TOMAS</t>
    </r>
    <r>
      <rPr>
        <b/>
        <sz val="22"/>
        <rFont val="Arial Narrow"/>
        <family val="2"/>
      </rPr>
      <t xml:space="preserve"> (T)</t>
    </r>
  </si>
  <si>
    <r>
      <t xml:space="preserve">CONCHA CHAVEZ WILIAMAN PERCY </t>
    </r>
    <r>
      <rPr>
        <b/>
        <sz val="22"/>
        <rFont val="Arial Narrow"/>
        <family val="2"/>
      </rPr>
      <t>(P)</t>
    </r>
  </si>
  <si>
    <r>
      <t>4°JUZGADO CIVIL - COMERCIAL DE  HUANCAYO</t>
    </r>
    <r>
      <rPr>
        <sz val="22"/>
        <color rgb="FFFF0000"/>
        <rFont val="Arial Narrow"/>
        <family val="2"/>
      </rPr>
      <t xml:space="preserve"> (EN ADICION AL 4° J. DE TRABAJO)</t>
    </r>
  </si>
  <si>
    <r>
      <t>CORILLA BAQUERIZO JENIS AIDA</t>
    </r>
    <r>
      <rPr>
        <b/>
        <sz val="22"/>
        <rFont val="Arial Narrow"/>
        <family val="2"/>
      </rPr>
      <t xml:space="preserve"> (S)</t>
    </r>
  </si>
  <si>
    <r>
      <t xml:space="preserve">ALVARADO PEREZ JUANA VIRGINIA </t>
    </r>
    <r>
      <rPr>
        <b/>
        <sz val="22"/>
        <rFont val="Arial Narrow"/>
        <family val="2"/>
      </rPr>
      <t>(T)</t>
    </r>
    <r>
      <rPr>
        <sz val="22"/>
        <rFont val="Arial Narrow"/>
        <family val="2"/>
      </rPr>
      <t xml:space="preserve"> </t>
    </r>
  </si>
  <si>
    <r>
      <t xml:space="preserve">JORGE RAMIREZ  KATHIA CORINA </t>
    </r>
    <r>
      <rPr>
        <b/>
        <sz val="22"/>
        <rFont val="Arial Narrow"/>
        <family val="2"/>
      </rPr>
      <t>(S)</t>
    </r>
  </si>
  <si>
    <r>
      <t xml:space="preserve">SUASNABAR TOLENTINO LUIS RICARDO </t>
    </r>
    <r>
      <rPr>
        <b/>
        <sz val="22"/>
        <rFont val="Arial Narrow"/>
        <family val="2"/>
      </rPr>
      <t>(S)</t>
    </r>
  </si>
  <si>
    <r>
      <t xml:space="preserve">ALANYA CASTILLO MIGUEL ANGEL </t>
    </r>
    <r>
      <rPr>
        <b/>
        <sz val="22"/>
        <rFont val="Arial Narrow"/>
        <family val="2"/>
      </rPr>
      <t>(T)</t>
    </r>
  </si>
  <si>
    <r>
      <t xml:space="preserve">PEREZ  NAVARRO RODER LENIN </t>
    </r>
    <r>
      <rPr>
        <b/>
        <sz val="22"/>
        <rFont val="Arial Narrow"/>
        <family val="2"/>
      </rPr>
      <t>(S)</t>
    </r>
  </si>
  <si>
    <r>
      <t xml:space="preserve">CORILLOCLLA SANCHEZ DIANA LUZ </t>
    </r>
    <r>
      <rPr>
        <b/>
        <sz val="22"/>
        <rFont val="Arial Narrow"/>
        <family val="2"/>
      </rPr>
      <t>(S)</t>
    </r>
  </si>
  <si>
    <r>
      <t xml:space="preserve">CORZO HINOJOSA SAUL YUNISHIRO </t>
    </r>
    <r>
      <rPr>
        <b/>
        <sz val="22"/>
        <rFont val="Arial Narrow"/>
        <family val="2"/>
      </rPr>
      <t>(S)</t>
    </r>
  </si>
  <si>
    <r>
      <t xml:space="preserve">ALEJANDRO HUANUCO ROSEMARIE CLEMENCIA </t>
    </r>
    <r>
      <rPr>
        <b/>
        <sz val="22"/>
        <rFont val="Arial Narrow"/>
        <family val="2"/>
      </rPr>
      <t>(S)</t>
    </r>
  </si>
  <si>
    <r>
      <t xml:space="preserve">MEDRANO ALIAGA ANA PAULA </t>
    </r>
    <r>
      <rPr>
        <b/>
        <sz val="22"/>
        <rFont val="Arial Narrow"/>
        <family val="2"/>
      </rPr>
      <t>(S)</t>
    </r>
  </si>
  <si>
    <r>
      <t xml:space="preserve">MENDEZ CORNEJO CLAUDIO LUIS </t>
    </r>
    <r>
      <rPr>
        <b/>
        <sz val="22"/>
        <rFont val="Arial Narrow"/>
        <family val="2"/>
      </rPr>
      <t>(S)</t>
    </r>
  </si>
  <si>
    <r>
      <t xml:space="preserve">BALDEON VILLANUEVA HERNAN MAVITO </t>
    </r>
    <r>
      <rPr>
        <b/>
        <sz val="22"/>
        <rFont val="Arial Narrow"/>
        <family val="2"/>
      </rPr>
      <t>(S)</t>
    </r>
  </si>
  <si>
    <r>
      <t xml:space="preserve">VELASQUEZ VIVAS ALIDA SOLEDAD </t>
    </r>
    <r>
      <rPr>
        <b/>
        <sz val="22"/>
        <rFont val="Arial Narrow"/>
        <family val="2"/>
      </rPr>
      <t>(S)</t>
    </r>
  </si>
  <si>
    <r>
      <t xml:space="preserve">OLIVERA MONTERO IRMA ROSA </t>
    </r>
    <r>
      <rPr>
        <b/>
        <sz val="22"/>
        <rFont val="Arial Narrow"/>
        <family val="2"/>
      </rPr>
      <t>(T)</t>
    </r>
  </si>
  <si>
    <r>
      <t xml:space="preserve">ROJAS LÁZARO WILLIAM RAÚL </t>
    </r>
    <r>
      <rPr>
        <b/>
        <sz val="22"/>
        <rFont val="Arial Narrow"/>
        <family val="2"/>
      </rPr>
      <t>(T)</t>
    </r>
  </si>
  <si>
    <r>
      <t xml:space="preserve">DUEÑAS IZARRA FLOR DE LIZ </t>
    </r>
    <r>
      <rPr>
        <b/>
        <sz val="22"/>
        <rFont val="Arial Narrow"/>
        <family val="2"/>
      </rPr>
      <t>(S)</t>
    </r>
  </si>
  <si>
    <r>
      <t xml:space="preserve">DE LA CRUZ HIDALGO ZEIDA </t>
    </r>
    <r>
      <rPr>
        <b/>
        <sz val="22"/>
        <rFont val="Arial Narrow"/>
        <family val="2"/>
      </rPr>
      <t>(S)</t>
    </r>
  </si>
  <si>
    <r>
      <t xml:space="preserve">SOTELO BERMUDEZ MARIA ELENA </t>
    </r>
    <r>
      <rPr>
        <b/>
        <sz val="22"/>
        <rFont val="Arial Narrow"/>
        <family val="2"/>
      </rPr>
      <t>(S)</t>
    </r>
  </si>
  <si>
    <r>
      <t xml:space="preserve">AUQUI HUERTA TEOFANES EDGAR </t>
    </r>
    <r>
      <rPr>
        <b/>
        <sz val="22"/>
        <rFont val="Arial Narrow"/>
        <family val="2"/>
      </rPr>
      <t>(T)</t>
    </r>
  </si>
  <si>
    <r>
      <t xml:space="preserve">CRISTOVAL DE LA CRUZ TIMOTEO </t>
    </r>
    <r>
      <rPr>
        <b/>
        <sz val="22"/>
        <rFont val="Arial Narrow"/>
        <family val="2"/>
      </rPr>
      <t>(T)</t>
    </r>
  </si>
  <si>
    <r>
      <t xml:space="preserve">CORRALES MELGAREJO EDWIN RICARDO </t>
    </r>
    <r>
      <rPr>
        <b/>
        <sz val="22"/>
        <rFont val="Arial Narrow"/>
        <family val="2"/>
      </rPr>
      <t>(T)</t>
    </r>
  </si>
  <si>
    <r>
      <t xml:space="preserve">OLIVERA GUERRA NICK </t>
    </r>
    <r>
      <rPr>
        <b/>
        <sz val="22"/>
        <rFont val="Arial Narrow"/>
        <family val="2"/>
      </rPr>
      <t>(T)</t>
    </r>
  </si>
  <si>
    <r>
      <t xml:space="preserve">RODRIGUEZ HUAMANI CRISTOBAL EDUARDO </t>
    </r>
    <r>
      <rPr>
        <b/>
        <sz val="22"/>
        <rFont val="Arial Narrow"/>
        <family val="2"/>
      </rPr>
      <t>(T)</t>
    </r>
  </si>
  <si>
    <r>
      <t xml:space="preserve">CARVO CASTRO CARLOS ABRAHAM </t>
    </r>
    <r>
      <rPr>
        <b/>
        <sz val="22"/>
        <rFont val="Arial Narrow"/>
        <family val="2"/>
      </rPr>
      <t>(T)</t>
    </r>
  </si>
  <si>
    <r>
      <t xml:space="preserve">PIMENTEL ZEGARRA BERNARDO ALCIBIADES </t>
    </r>
    <r>
      <rPr>
        <b/>
        <sz val="22"/>
        <rFont val="Arial Narrow"/>
        <family val="2"/>
      </rPr>
      <t>(T)</t>
    </r>
  </si>
  <si>
    <r>
      <t xml:space="preserve">CHIPANA GUILLEN WALTER </t>
    </r>
    <r>
      <rPr>
        <b/>
        <sz val="22"/>
        <rFont val="Arial Narrow"/>
        <family val="2"/>
      </rPr>
      <t>(T)</t>
    </r>
  </si>
  <si>
    <r>
      <t xml:space="preserve">VICUÑA ZAMORA JESUS </t>
    </r>
    <r>
      <rPr>
        <b/>
        <sz val="22"/>
        <rFont val="Arial Narrow"/>
        <family val="2"/>
      </rPr>
      <t>(T)</t>
    </r>
  </si>
  <si>
    <r>
      <t xml:space="preserve">BUSTAMANTE VERA JORGE ENRIQUE </t>
    </r>
    <r>
      <rPr>
        <b/>
        <sz val="22"/>
        <rFont val="Arial Narrow"/>
        <family val="2"/>
      </rPr>
      <t>(T)</t>
    </r>
  </si>
  <si>
    <r>
      <t xml:space="preserve">CASTILLO AYALA MILANOVA DELIA </t>
    </r>
    <r>
      <rPr>
        <b/>
        <sz val="22"/>
        <rFont val="Arial Narrow"/>
        <family val="2"/>
      </rPr>
      <t>(S)</t>
    </r>
  </si>
  <si>
    <r>
      <t xml:space="preserve">RAMOS REYMUNDO ROSSANNA </t>
    </r>
    <r>
      <rPr>
        <b/>
        <sz val="22"/>
        <rFont val="Arial Narrow"/>
        <family val="2"/>
      </rPr>
      <t>(P)</t>
    </r>
  </si>
  <si>
    <r>
      <t xml:space="preserve">HUAYLLANI MOLINA ORLANDO </t>
    </r>
    <r>
      <rPr>
        <b/>
        <sz val="22"/>
        <rFont val="Arial Narrow"/>
        <family val="2"/>
      </rPr>
      <t>(S)</t>
    </r>
  </si>
  <si>
    <r>
      <t>BORDA VARGAS ITALO ARTURO</t>
    </r>
    <r>
      <rPr>
        <b/>
        <sz val="22"/>
        <rFont val="Arial Narrow"/>
        <family val="2"/>
      </rPr>
      <t xml:space="preserve"> (T)</t>
    </r>
  </si>
  <si>
    <r>
      <t xml:space="preserve">MANTARI MOLINA MANUEL </t>
    </r>
    <r>
      <rPr>
        <b/>
        <sz val="22"/>
        <rFont val="Arial Narrow"/>
        <family val="2"/>
      </rPr>
      <t>(S)</t>
    </r>
  </si>
  <si>
    <r>
      <t xml:space="preserve">LUQUE PINTO JORGE RENE </t>
    </r>
    <r>
      <rPr>
        <b/>
        <sz val="22"/>
        <rFont val="Arial Narrow"/>
        <family val="2"/>
      </rPr>
      <t>(T)</t>
    </r>
  </si>
  <si>
    <r>
      <t xml:space="preserve">PEÑA TORRES EVGUENI </t>
    </r>
    <r>
      <rPr>
        <b/>
        <sz val="22"/>
        <rFont val="Arial Narrow"/>
        <family val="2"/>
      </rPr>
      <t>(T)</t>
    </r>
  </si>
  <si>
    <r>
      <t xml:space="preserve">SANTANA SOCUALAYA JESUS </t>
    </r>
    <r>
      <rPr>
        <b/>
        <sz val="22"/>
        <rFont val="Arial Narrow"/>
        <family val="2"/>
      </rPr>
      <t>(T)</t>
    </r>
  </si>
  <si>
    <r>
      <t xml:space="preserve">TAFUR FUENTES CESAR AUGUSTO </t>
    </r>
    <r>
      <rPr>
        <b/>
        <sz val="22"/>
        <rFont val="Arial Narrow"/>
        <family val="2"/>
      </rPr>
      <t>(T)</t>
    </r>
  </si>
  <si>
    <r>
      <t xml:space="preserve">LLALLICO MANZANEDO ALBERTO HENRY </t>
    </r>
    <r>
      <rPr>
        <b/>
        <sz val="22"/>
        <rFont val="Arial Narrow"/>
        <family val="2"/>
      </rPr>
      <t>(S)</t>
    </r>
  </si>
  <si>
    <r>
      <t>VILLARREAL BALBIN IVAN</t>
    </r>
    <r>
      <rPr>
        <b/>
        <sz val="22"/>
        <rFont val="Arial Narrow"/>
        <family val="2"/>
      </rPr>
      <t xml:space="preserve"> (T)</t>
    </r>
  </si>
  <si>
    <t>DEPENDENCIAS JURISDICCIONALES</t>
  </si>
  <si>
    <t>CARGA PROCESAL AL 28.02.2022</t>
  </si>
  <si>
    <t>INGRESOS AL 28.02.2022</t>
  </si>
  <si>
    <t>PRODUCCIÓN AL 28.02.2022</t>
  </si>
  <si>
    <t>OTROS EGRESOS AL 28.02.2022</t>
  </si>
  <si>
    <t>% AVANCE ALCANZADO A FEBRERO</t>
  </si>
  <si>
    <t xml:space="preserve">JUZGADO PENAL UNIPERSONAL DE LA OROYA (PROC. INMEDIATOS) (PROC. COMUNES) </t>
  </si>
  <si>
    <r>
      <t xml:space="preserve">ARAUJO MONTES NELVA MICARELLI </t>
    </r>
    <r>
      <rPr>
        <b/>
        <sz val="22"/>
        <rFont val="Arial Narrow"/>
        <family val="2"/>
      </rPr>
      <t>(S)</t>
    </r>
  </si>
  <si>
    <t>ESTÁNDAR APROXIMADO DE PRODUCCIÓN MENSUAL (2022)</t>
  </si>
  <si>
    <t>PRODUC. ACUM. FEBRERO 2022</t>
  </si>
  <si>
    <t xml:space="preserve">CARGA PROCESAL PENDIENTE  AL 28.02.2022 (CENTRALIZACIÓN SIJ -FEE) 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</si>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</sst>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0.0%"/>
  </numFmts>
  <fonts count="34" x14ac:knownFonts="1">
    <font>
      <sz val="11"/>
      <color theme="1"/>
      <name val="Calibri"/>
      <family val="2"/>
      <scheme val="minor"/>
    </font>
    <font>
      <sz val="26"/>
      <color theme="1"/>
      <name val="Arial Narrow"/>
      <family val="2"/>
    </font>
    <font>
      <b/>
      <sz val="22"/>
      <color theme="1"/>
      <name val="Arial Narrow"/>
      <family val="2"/>
    </font>
    <font>
      <b/>
      <sz val="20"/>
      <color theme="1"/>
      <name val="Arial Narrow"/>
      <family val="2"/>
    </font>
    <font>
      <b/>
      <sz val="16"/>
      <color theme="1"/>
      <name val="Arial Narrow"/>
      <family val="2"/>
    </font>
    <font>
      <b/>
      <sz val="22"/>
      <name val="Arial Narrow"/>
      <family val="2"/>
    </font>
    <font>
      <b/>
      <sz val="24"/>
      <color theme="1"/>
      <name val="Arial Narrow"/>
      <family val="2"/>
    </font>
    <font>
      <sz val="18"/>
      <name val="Arial Narrow"/>
      <family val="2"/>
    </font>
    <font>
      <sz val="18"/>
      <color theme="1"/>
      <name val="Arial Narrow"/>
      <family val="2"/>
    </font>
    <font>
      <sz val="24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sz val="16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22"/>
      <color theme="1"/>
      <name val="Arial Narrow"/>
      <family val="2"/>
    </font>
    <font>
      <sz val="22"/>
      <name val="Arial Narrow"/>
      <family val="2"/>
    </font>
    <font>
      <b/>
      <sz val="11"/>
      <color rgb="FFFF0000"/>
      <name val="Arial Narrow"/>
      <family val="2"/>
    </font>
    <font>
      <b/>
      <sz val="72"/>
      <color theme="1"/>
      <name val="Arial Narrow"/>
      <family val="2"/>
    </font>
    <font>
      <b/>
      <sz val="26"/>
      <color theme="0"/>
      <name val="Arial Narrow"/>
      <family val="2"/>
    </font>
    <font>
      <b/>
      <sz val="22"/>
      <color theme="0"/>
      <name val="Arial Narrow"/>
      <family val="2"/>
    </font>
    <font>
      <b/>
      <sz val="22"/>
      <color rgb="FF002060"/>
      <name val="Arial Narrow"/>
      <family val="2"/>
    </font>
    <font>
      <sz val="22"/>
      <color rgb="FFFF0000"/>
      <name val="Arial Narrow"/>
      <family val="2"/>
    </font>
    <font>
      <b/>
      <sz val="26"/>
      <color theme="1"/>
      <name val="Arial Narrow"/>
      <family val="2"/>
    </font>
    <font>
      <b/>
      <sz val="26"/>
      <name val="Arial Narrow"/>
      <family val="2"/>
    </font>
    <font>
      <b/>
      <sz val="72"/>
      <name val="Arial Narrow"/>
      <family val="2"/>
    </font>
    <font>
      <b/>
      <sz val="24"/>
      <name val="Arial Narrow"/>
      <family val="2"/>
    </font>
    <font>
      <b/>
      <sz val="22"/>
      <color rgb="FFC00000"/>
      <name val="Arial Narrow"/>
      <family val="2"/>
    </font>
    <font>
      <b/>
      <sz val="26"/>
      <color rgb="FF002060"/>
      <name val="Arial Narrow"/>
      <family val="2"/>
    </font>
    <font>
      <b/>
      <sz val="28"/>
      <color rgb="FF002060"/>
      <name val="Arial Narrow"/>
      <family val="2"/>
    </font>
    <font>
      <b/>
      <sz val="26"/>
      <color theme="8" tint="-0.249977111117893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F7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5">
    <border>
      <left/>
      <right/>
      <top/>
      <bottom/>
      <diagonal/>
    </border>
    <border>
      <left/>
      <right style="double">
        <color theme="8" tint="-0.499984740745262"/>
      </right>
      <top/>
      <bottom style="thin">
        <color theme="8" tint="-0.499984740745262"/>
      </bottom>
      <diagonal/>
    </border>
    <border>
      <left/>
      <right style="double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499984740745262"/>
      </right>
      <top style="double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double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double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 style="double">
        <color theme="8" tint="-0.499984740745262"/>
      </right>
      <top style="medium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 style="medium">
        <color theme="8" tint="-0.499984740745262"/>
      </right>
      <top/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/>
      <right style="medium">
        <color theme="8" tint="-0.499984740745262"/>
      </right>
      <top/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double">
        <color rgb="FF0070C0"/>
      </top>
      <bottom style="medium">
        <color theme="8" tint="-0.499984740745262"/>
      </bottom>
      <diagonal/>
    </border>
    <border>
      <left/>
      <right style="double">
        <color theme="8" tint="-0.499984740745262"/>
      </right>
      <top style="thin">
        <color theme="8" tint="-0.499984740745262"/>
      </top>
      <bottom/>
      <diagonal/>
    </border>
    <border>
      <left style="medium">
        <color theme="8" tint="-0.499984740745262"/>
      </left>
      <right/>
      <top style="double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 style="medium">
        <color theme="8" tint="-0.499984740745262"/>
      </left>
      <right/>
      <top style="double">
        <color rgb="FF0070C0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double">
        <color rgb="FF0070C0"/>
      </top>
      <bottom style="medium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 style="double">
        <color theme="4" tint="-0.499984740745262"/>
      </right>
      <top style="medium">
        <color theme="4" tint="-0.499984740745262"/>
      </top>
      <bottom/>
      <diagonal/>
    </border>
    <border>
      <left style="medium">
        <color theme="8" tint="-0.499984740745262"/>
      </left>
      <right style="double">
        <color theme="8" tint="-0.499984740745262"/>
      </right>
      <top style="medium">
        <color theme="8" tint="-0.499984740745262"/>
      </top>
      <bottom/>
      <diagonal/>
    </border>
    <border>
      <left style="double">
        <color theme="4" tint="-0.499984740745262"/>
      </left>
      <right style="medium">
        <color theme="4" tint="-0.499984740745262"/>
      </right>
      <top style="double">
        <color rgb="FF0070C0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double">
        <color rgb="FF0070C0"/>
      </top>
      <bottom style="medium">
        <color theme="4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double">
        <color rgb="FF0070C0"/>
      </top>
      <bottom style="medium">
        <color theme="4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double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double">
        <color theme="8" tint="-0.499984740745262"/>
      </top>
      <bottom style="medium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 style="double">
        <color theme="4" tint="-0.499984740745262"/>
      </right>
      <top style="medium">
        <color theme="8" tint="-0.499984740745262"/>
      </top>
      <bottom/>
      <diagonal/>
    </border>
    <border>
      <left style="double">
        <color theme="4" tint="-0.499984740745262"/>
      </left>
      <right style="medium">
        <color theme="8" tint="-0.499984740745262"/>
      </right>
      <top style="double">
        <color rgb="FF0070C0"/>
      </top>
      <bottom style="medium">
        <color theme="8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double">
        <color rgb="FF0070C0"/>
      </top>
      <bottom style="medium">
        <color theme="8" tint="-0.499984740745262"/>
      </bottom>
      <diagonal/>
    </border>
    <border>
      <left style="medium">
        <color theme="8" tint="-0.499984740745262"/>
      </left>
      <right style="double">
        <color theme="8" tint="-0.499984740745262"/>
      </right>
      <top style="double">
        <color rgb="FF0070C0"/>
      </top>
      <bottom style="medium">
        <color theme="8" tint="-0.499984740745262"/>
      </bottom>
      <diagonal/>
    </border>
    <border>
      <left style="double">
        <color theme="8" tint="-0.499984740745262"/>
      </left>
      <right/>
      <top style="double">
        <color theme="8" tint="-0.499984740745262"/>
      </top>
      <bottom style="thin">
        <color theme="8" tint="-0.499984740745262"/>
      </bottom>
      <diagonal/>
    </border>
    <border>
      <left style="double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8" tint="-0.499984740745262"/>
      </left>
      <right/>
      <top style="thin">
        <color theme="8" tint="-0.499984740745262"/>
      </top>
      <bottom/>
      <diagonal/>
    </border>
    <border>
      <left style="double">
        <color theme="8" tint="-0.499984740745262"/>
      </left>
      <right style="medium">
        <color theme="8" tint="-0.499984740745262"/>
      </right>
      <top style="double">
        <color theme="8" tint="-0.499984740745262"/>
      </top>
      <bottom style="medium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 style="double">
        <color theme="8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double">
        <color theme="8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double">
        <color theme="8" tint="-0.499984740745262"/>
      </top>
      <bottom style="medium">
        <color theme="4" tint="-0.499984740745262"/>
      </bottom>
      <diagonal/>
    </border>
    <border>
      <left style="double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double">
        <color theme="8" tint="-0.499984740745262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 style="double">
        <color theme="8" tint="-0.499984740745262"/>
      </left>
      <right style="medium">
        <color theme="8" tint="-0.499984740745262"/>
      </right>
      <top style="double">
        <color rgb="FF0070C0"/>
      </top>
      <bottom style="medium">
        <color theme="8" tint="-0.499984740745262"/>
      </bottom>
      <diagonal/>
    </border>
    <border>
      <left style="double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double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double">
        <color theme="8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double">
        <color theme="8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medium">
        <color theme="4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/>
      <top style="double">
        <color rgb="FF0070C0"/>
      </top>
      <bottom style="thin">
        <color theme="8" tint="-0.499984740745262"/>
      </bottom>
      <diagonal/>
    </border>
    <border>
      <left style="double">
        <color theme="8" tint="-0.499984740745262"/>
      </left>
      <right/>
      <top style="thin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/>
      <bottom style="medium">
        <color theme="4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double">
        <color theme="8" tint="-0.499984740745262"/>
      </left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 style="double">
        <color theme="8" tint="-0.499984740745262"/>
      </right>
      <top/>
      <bottom style="medium">
        <color theme="8" tint="-0.499984740745262"/>
      </bottom>
      <diagonal/>
    </border>
    <border>
      <left style="double">
        <color theme="8" tint="-0.499984740745262"/>
      </left>
      <right style="medium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/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/>
      <right style="medium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n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double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double">
        <color theme="8" tint="-0.499984740745262"/>
      </right>
      <top style="medium">
        <color theme="8" tint="-0.499984740745262"/>
      </top>
      <bottom/>
      <diagonal/>
    </border>
    <border>
      <left style="thin">
        <color theme="8" tint="-0.499984740745262"/>
      </left>
      <right style="double">
        <color theme="8" tint="-0.499984740745262"/>
      </right>
      <top style="double">
        <color rgb="FF0070C0"/>
      </top>
      <bottom style="medium">
        <color theme="8" tint="-0.499984740745262"/>
      </bottom>
      <diagonal/>
    </border>
    <border>
      <left style="thin">
        <color theme="8" tint="-0.499984740745262"/>
      </left>
      <right style="double">
        <color theme="8" tint="-0.499984740745262"/>
      </right>
      <top style="medium">
        <color theme="8" tint="-0.499984740745262"/>
      </top>
      <bottom style="double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</borders>
  <cellStyleXfs count="4">
    <xf numFmtId="0" fontId="0" fillId="0" borderId="0"/>
    <xf numFmtId="164" fontId="14" fillId="0" borderId="0"/>
    <xf numFmtId="9" fontId="17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348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15" fillId="0" borderId="0" xfId="1" applyFont="1" applyFill="1" applyBorder="1" applyAlignment="1">
      <alignment horizontal="center" vertical="center"/>
    </xf>
    <xf numFmtId="164" fontId="16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2" fillId="8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1" fontId="18" fillId="0" borderId="7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1" fontId="19" fillId="0" borderId="7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1" fontId="2" fillId="8" borderId="16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>
      <alignment horizontal="center" vertical="center"/>
    </xf>
    <xf numFmtId="1" fontId="18" fillId="8" borderId="7" xfId="0" applyNumberFormat="1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1" fontId="19" fillId="8" borderId="7" xfId="0" applyNumberFormat="1" applyFont="1" applyFill="1" applyBorder="1" applyAlignment="1">
      <alignment horizontal="center" vertical="center"/>
    </xf>
    <xf numFmtId="0" fontId="19" fillId="8" borderId="7" xfId="0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 wrapText="1"/>
    </xf>
    <xf numFmtId="1" fontId="18" fillId="8" borderId="16" xfId="0" applyNumberFormat="1" applyFont="1" applyFill="1" applyBorder="1" applyAlignment="1">
      <alignment horizontal="center" vertical="center"/>
    </xf>
    <xf numFmtId="0" fontId="18" fillId="8" borderId="16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165" fontId="18" fillId="2" borderId="7" xfId="2" applyNumberFormat="1" applyFont="1" applyFill="1" applyBorder="1" applyAlignment="1">
      <alignment horizontal="center" vertical="center"/>
    </xf>
    <xf numFmtId="165" fontId="18" fillId="6" borderId="7" xfId="2" applyNumberFormat="1" applyFont="1" applyFill="1" applyBorder="1" applyAlignment="1">
      <alignment horizontal="center" vertical="center"/>
    </xf>
    <xf numFmtId="1" fontId="19" fillId="8" borderId="16" xfId="0" applyNumberFormat="1" applyFont="1" applyFill="1" applyBorder="1" applyAlignment="1">
      <alignment horizontal="center" vertical="center"/>
    </xf>
    <xf numFmtId="165" fontId="18" fillId="2" borderId="16" xfId="2" applyNumberFormat="1" applyFont="1" applyFill="1" applyBorder="1" applyAlignment="1">
      <alignment horizontal="center" vertical="center"/>
    </xf>
    <xf numFmtId="1" fontId="26" fillId="11" borderId="7" xfId="0" applyNumberFormat="1" applyFont="1" applyFill="1" applyBorder="1" applyAlignment="1">
      <alignment horizontal="center" vertical="center"/>
    </xf>
    <xf numFmtId="1" fontId="26" fillId="11" borderId="16" xfId="0" applyNumberFormat="1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 wrapText="1"/>
    </xf>
    <xf numFmtId="1" fontId="2" fillId="8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" fontId="18" fillId="8" borderId="4" xfId="0" applyNumberFormat="1" applyFont="1" applyFill="1" applyBorder="1" applyAlignment="1">
      <alignment horizontal="center" vertical="center"/>
    </xf>
    <xf numFmtId="0" fontId="18" fillId="8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1" fontId="18" fillId="0" borderId="4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1" fontId="26" fillId="7" borderId="4" xfId="0" applyNumberFormat="1" applyFont="1" applyFill="1" applyBorder="1" applyAlignment="1">
      <alignment horizontal="center" vertical="center"/>
    </xf>
    <xf numFmtId="1" fontId="26" fillId="7" borderId="7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0" fontId="5" fillId="12" borderId="7" xfId="0" applyNumberFormat="1" applyFont="1" applyFill="1" applyBorder="1" applyAlignment="1">
      <alignment horizontal="center" vertical="center"/>
    </xf>
    <xf numFmtId="1" fontId="2" fillId="12" borderId="7" xfId="0" applyNumberFormat="1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2" fillId="8" borderId="11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1" fontId="19" fillId="8" borderId="11" xfId="0" applyNumberFormat="1" applyFont="1" applyFill="1" applyBorder="1" applyAlignment="1">
      <alignment horizontal="center" vertical="center"/>
    </xf>
    <xf numFmtId="0" fontId="19" fillId="8" borderId="11" xfId="0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/>
    </xf>
    <xf numFmtId="1" fontId="18" fillId="8" borderId="11" xfId="0" applyNumberFormat="1" applyFont="1" applyFill="1" applyBorder="1" applyAlignment="1">
      <alignment horizontal="center" vertical="center"/>
    </xf>
    <xf numFmtId="1" fontId="26" fillId="11" borderId="11" xfId="0" applyNumberFormat="1" applyFont="1" applyFill="1" applyBorder="1" applyAlignment="1">
      <alignment horizontal="center" vertical="center"/>
    </xf>
    <xf numFmtId="165" fontId="18" fillId="0" borderId="11" xfId="2" applyNumberFormat="1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 wrapText="1"/>
    </xf>
    <xf numFmtId="1" fontId="18" fillId="8" borderId="6" xfId="0" applyNumberFormat="1" applyFont="1" applyFill="1" applyBorder="1" applyAlignment="1">
      <alignment horizontal="center" vertical="center"/>
    </xf>
    <xf numFmtId="1" fontId="19" fillId="8" borderId="6" xfId="0" applyNumberFormat="1" applyFont="1" applyFill="1" applyBorder="1" applyAlignment="1">
      <alignment horizontal="center" vertical="center"/>
    </xf>
    <xf numFmtId="1" fontId="18" fillId="8" borderId="13" xfId="0" applyNumberFormat="1" applyFont="1" applyFill="1" applyBorder="1" applyAlignment="1">
      <alignment horizontal="center" vertical="center"/>
    </xf>
    <xf numFmtId="1" fontId="18" fillId="8" borderId="22" xfId="0" applyNumberFormat="1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1" fontId="18" fillId="0" borderId="33" xfId="0" applyNumberFormat="1" applyFont="1" applyFill="1" applyBorder="1" applyAlignment="1">
      <alignment horizontal="center" vertical="center"/>
    </xf>
    <xf numFmtId="1" fontId="18" fillId="0" borderId="35" xfId="0" applyNumberFormat="1" applyFont="1" applyFill="1" applyBorder="1" applyAlignment="1">
      <alignment horizontal="center" vertical="center"/>
    </xf>
    <xf numFmtId="1" fontId="19" fillId="0" borderId="35" xfId="0" applyNumberFormat="1" applyFont="1" applyFill="1" applyBorder="1" applyAlignment="1">
      <alignment horizontal="center" vertical="center"/>
    </xf>
    <xf numFmtId="1" fontId="18" fillId="0" borderId="37" xfId="0" applyNumberFormat="1" applyFont="1" applyFill="1" applyBorder="1" applyAlignment="1">
      <alignment horizontal="center" vertical="center"/>
    </xf>
    <xf numFmtId="1" fontId="18" fillId="0" borderId="39" xfId="0" applyNumberFormat="1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1" fontId="29" fillId="7" borderId="4" xfId="0" applyNumberFormat="1" applyFont="1" applyFill="1" applyBorder="1" applyAlignment="1">
      <alignment horizontal="center" vertical="center"/>
    </xf>
    <xf numFmtId="1" fontId="29" fillId="7" borderId="7" xfId="0" applyNumberFormat="1" applyFont="1" applyFill="1" applyBorder="1" applyAlignment="1">
      <alignment horizontal="center" vertical="center"/>
    </xf>
    <xf numFmtId="1" fontId="29" fillId="7" borderId="11" xfId="0" applyNumberFormat="1" applyFont="1" applyFill="1" applyBorder="1" applyAlignment="1">
      <alignment horizontal="center" vertical="center"/>
    </xf>
    <xf numFmtId="1" fontId="29" fillId="7" borderId="16" xfId="0" applyNumberFormat="1" applyFont="1" applyFill="1" applyBorder="1" applyAlignment="1">
      <alignment horizontal="center" vertical="center"/>
    </xf>
    <xf numFmtId="1" fontId="6" fillId="7" borderId="4" xfId="0" applyNumberFormat="1" applyFont="1" applyFill="1" applyBorder="1" applyAlignment="1">
      <alignment horizontal="center" vertical="center"/>
    </xf>
    <xf numFmtId="1" fontId="6" fillId="7" borderId="7" xfId="0" applyNumberFormat="1" applyFont="1" applyFill="1" applyBorder="1" applyAlignment="1">
      <alignment horizontal="center" vertical="center"/>
    </xf>
    <xf numFmtId="1" fontId="6" fillId="7" borderId="11" xfId="0" applyNumberFormat="1" applyFont="1" applyFill="1" applyBorder="1" applyAlignment="1">
      <alignment horizontal="center" vertical="center"/>
    </xf>
    <xf numFmtId="1" fontId="6" fillId="7" borderId="16" xfId="0" applyNumberFormat="1" applyFont="1" applyFill="1" applyBorder="1" applyAlignment="1">
      <alignment horizontal="center" vertical="center"/>
    </xf>
    <xf numFmtId="1" fontId="6" fillId="7" borderId="18" xfId="0" applyNumberFormat="1" applyFont="1" applyFill="1" applyBorder="1" applyAlignment="1">
      <alignment horizontal="center" vertical="center"/>
    </xf>
    <xf numFmtId="1" fontId="6" fillId="7" borderId="19" xfId="0" applyNumberFormat="1" applyFont="1" applyFill="1" applyBorder="1" applyAlignment="1">
      <alignment horizontal="center" vertical="center"/>
    </xf>
    <xf numFmtId="1" fontId="29" fillId="7" borderId="19" xfId="0" applyNumberFormat="1" applyFont="1" applyFill="1" applyBorder="1" applyAlignment="1">
      <alignment horizontal="center" vertical="center"/>
    </xf>
    <xf numFmtId="1" fontId="6" fillId="7" borderId="20" xfId="0" applyNumberFormat="1" applyFont="1" applyFill="1" applyBorder="1" applyAlignment="1">
      <alignment horizontal="center" vertical="center"/>
    </xf>
    <xf numFmtId="1" fontId="6" fillId="7" borderId="21" xfId="0" applyNumberFormat="1" applyFont="1" applyFill="1" applyBorder="1" applyAlignment="1">
      <alignment horizontal="center" vertical="center"/>
    </xf>
    <xf numFmtId="1" fontId="29" fillId="2" borderId="23" xfId="0" applyNumberFormat="1" applyFont="1" applyFill="1" applyBorder="1" applyAlignment="1">
      <alignment horizontal="center" vertical="center"/>
    </xf>
    <xf numFmtId="1" fontId="29" fillId="2" borderId="24" xfId="0" applyNumberFormat="1" applyFont="1" applyFill="1" applyBorder="1" applyAlignment="1">
      <alignment horizontal="center" vertical="center"/>
    </xf>
    <xf numFmtId="1" fontId="29" fillId="2" borderId="25" xfId="0" applyNumberFormat="1" applyFont="1" applyFill="1" applyBorder="1" applyAlignment="1">
      <alignment horizontal="center" vertical="center"/>
    </xf>
    <xf numFmtId="1" fontId="29" fillId="2" borderId="26" xfId="0" applyNumberFormat="1" applyFont="1" applyFill="1" applyBorder="1" applyAlignment="1">
      <alignment horizontal="center" vertical="center"/>
    </xf>
    <xf numFmtId="1" fontId="29" fillId="2" borderId="27" xfId="0" applyNumberFormat="1" applyFont="1" applyFill="1" applyBorder="1" applyAlignment="1">
      <alignment horizontal="center" vertical="center"/>
    </xf>
    <xf numFmtId="1" fontId="29" fillId="2" borderId="28" xfId="0" applyNumberFormat="1" applyFont="1" applyFill="1" applyBorder="1" applyAlignment="1">
      <alignment horizontal="center" vertical="center"/>
    </xf>
    <xf numFmtId="1" fontId="29" fillId="2" borderId="30" xfId="0" applyNumberFormat="1" applyFont="1" applyFill="1" applyBorder="1" applyAlignment="1">
      <alignment horizontal="center" vertical="center"/>
    </xf>
    <xf numFmtId="1" fontId="29" fillId="2" borderId="31" xfId="0" applyNumberFormat="1" applyFont="1" applyFill="1" applyBorder="1" applyAlignment="1">
      <alignment horizontal="center" vertical="center"/>
    </xf>
    <xf numFmtId="1" fontId="29" fillId="2" borderId="32" xfId="0" applyNumberFormat="1" applyFont="1" applyFill="1" applyBorder="1" applyAlignment="1">
      <alignment horizontal="center" vertical="center"/>
    </xf>
    <xf numFmtId="1" fontId="18" fillId="4" borderId="4" xfId="0" applyNumberFormat="1" applyFont="1" applyFill="1" applyBorder="1" applyAlignment="1">
      <alignment horizontal="center" vertical="center"/>
    </xf>
    <xf numFmtId="1" fontId="18" fillId="4" borderId="7" xfId="0" applyNumberFormat="1" applyFont="1" applyFill="1" applyBorder="1" applyAlignment="1">
      <alignment horizontal="center" vertical="center"/>
    </xf>
    <xf numFmtId="1" fontId="19" fillId="4" borderId="7" xfId="0" applyNumberFormat="1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 wrapText="1"/>
    </xf>
    <xf numFmtId="1" fontId="6" fillId="7" borderId="36" xfId="0" applyNumberFormat="1" applyFont="1" applyFill="1" applyBorder="1" applyAlignment="1">
      <alignment horizontal="center" vertical="center"/>
    </xf>
    <xf numFmtId="1" fontId="29" fillId="7" borderId="36" xfId="0" applyNumberFormat="1" applyFont="1" applyFill="1" applyBorder="1" applyAlignment="1">
      <alignment horizontal="center" vertical="center"/>
    </xf>
    <xf numFmtId="1" fontId="6" fillId="7" borderId="38" xfId="0" applyNumberFormat="1" applyFont="1" applyFill="1" applyBorder="1" applyAlignment="1">
      <alignment horizontal="center" vertical="center"/>
    </xf>
    <xf numFmtId="1" fontId="6" fillId="7" borderId="40" xfId="0" applyNumberFormat="1" applyFont="1" applyFill="1" applyBorder="1" applyAlignment="1">
      <alignment horizontal="center" vertical="center"/>
    </xf>
    <xf numFmtId="1" fontId="18" fillId="8" borderId="3" xfId="0" applyNumberFormat="1" applyFont="1" applyFill="1" applyBorder="1" applyAlignment="1">
      <alignment horizontal="center" vertical="center"/>
    </xf>
    <xf numFmtId="1" fontId="19" fillId="8" borderId="4" xfId="0" applyNumberFormat="1" applyFont="1" applyFill="1" applyBorder="1" applyAlignment="1">
      <alignment horizontal="center" vertical="center"/>
    </xf>
    <xf numFmtId="0" fontId="19" fillId="8" borderId="6" xfId="0" applyFont="1" applyFill="1" applyBorder="1" applyAlignment="1">
      <alignment horizontal="center" vertical="center"/>
    </xf>
    <xf numFmtId="165" fontId="18" fillId="2" borderId="4" xfId="2" applyNumberFormat="1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/>
    </xf>
    <xf numFmtId="1" fontId="18" fillId="4" borderId="11" xfId="0" applyNumberFormat="1" applyFont="1" applyFill="1" applyBorder="1" applyAlignment="1">
      <alignment horizontal="center" vertical="center"/>
    </xf>
    <xf numFmtId="1" fontId="18" fillId="4" borderId="16" xfId="0" applyNumberFormat="1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 wrapText="1"/>
    </xf>
    <xf numFmtId="1" fontId="6" fillId="7" borderId="34" xfId="0" applyNumberFormat="1" applyFont="1" applyFill="1" applyBorder="1" applyAlignment="1">
      <alignment horizontal="center" vertical="center"/>
    </xf>
    <xf numFmtId="1" fontId="26" fillId="4" borderId="4" xfId="0" applyNumberFormat="1" applyFont="1" applyFill="1" applyBorder="1" applyAlignment="1">
      <alignment horizontal="center" vertical="center"/>
    </xf>
    <xf numFmtId="1" fontId="26" fillId="4" borderId="7" xfId="0" applyNumberFormat="1" applyFont="1" applyFill="1" applyBorder="1" applyAlignment="1">
      <alignment horizontal="center" vertical="center"/>
    </xf>
    <xf numFmtId="1" fontId="26" fillId="4" borderId="11" xfId="0" applyNumberFormat="1" applyFont="1" applyFill="1" applyBorder="1" applyAlignment="1">
      <alignment horizontal="center" vertical="center"/>
    </xf>
    <xf numFmtId="1" fontId="26" fillId="4" borderId="16" xfId="0" applyNumberFormat="1" applyFont="1" applyFill="1" applyBorder="1" applyAlignment="1">
      <alignment horizontal="center" vertical="center"/>
    </xf>
    <xf numFmtId="165" fontId="30" fillId="4" borderId="7" xfId="0" applyNumberFormat="1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165" fontId="32" fillId="7" borderId="7" xfId="0" applyNumberFormat="1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8" fillId="4" borderId="41" xfId="0" applyFont="1" applyFill="1" applyBorder="1" applyAlignment="1">
      <alignment horizontal="center" vertical="center"/>
    </xf>
    <xf numFmtId="0" fontId="23" fillId="9" borderId="42" xfId="0" applyFont="1" applyFill="1" applyBorder="1" applyAlignment="1">
      <alignment horizontal="center" vertical="center"/>
    </xf>
    <xf numFmtId="0" fontId="23" fillId="9" borderId="43" xfId="0" applyFont="1" applyFill="1" applyBorder="1" applyAlignment="1">
      <alignment horizontal="center" vertical="center"/>
    </xf>
    <xf numFmtId="0" fontId="23" fillId="9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 wrapText="1"/>
    </xf>
    <xf numFmtId="1" fontId="29" fillId="2" borderId="46" xfId="0" applyNumberFormat="1" applyFont="1" applyFill="1" applyBorder="1" applyAlignment="1">
      <alignment horizontal="center" vertical="center"/>
    </xf>
    <xf numFmtId="1" fontId="29" fillId="2" borderId="47" xfId="0" applyNumberFormat="1" applyFont="1" applyFill="1" applyBorder="1" applyAlignment="1">
      <alignment horizontal="center" vertical="center"/>
    </xf>
    <xf numFmtId="1" fontId="29" fillId="2" borderId="48" xfId="0" applyNumberFormat="1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1" fontId="2" fillId="8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1" fontId="19" fillId="8" borderId="9" xfId="0" applyNumberFormat="1" applyFont="1" applyFill="1" applyBorder="1" applyAlignment="1">
      <alignment horizontal="center" vertical="center"/>
    </xf>
    <xf numFmtId="0" fontId="19" fillId="8" borderId="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1" fontId="19" fillId="4" borderId="9" xfId="0" applyNumberFormat="1" applyFont="1" applyFill="1" applyBorder="1" applyAlignment="1">
      <alignment horizontal="center" vertical="center"/>
    </xf>
    <xf numFmtId="1" fontId="29" fillId="7" borderId="53" xfId="0" applyNumberFormat="1" applyFont="1" applyFill="1" applyBorder="1" applyAlignment="1">
      <alignment horizontal="center" vertical="center"/>
    </xf>
    <xf numFmtId="1" fontId="29" fillId="2" borderId="54" xfId="0" applyNumberFormat="1" applyFont="1" applyFill="1" applyBorder="1" applyAlignment="1">
      <alignment horizontal="center" vertical="center"/>
    </xf>
    <xf numFmtId="1" fontId="29" fillId="2" borderId="55" xfId="0" applyNumberFormat="1" applyFont="1" applyFill="1" applyBorder="1" applyAlignment="1">
      <alignment horizontal="center" vertical="center"/>
    </xf>
    <xf numFmtId="1" fontId="29" fillId="2" borderId="56" xfId="0" applyNumberFormat="1" applyFont="1" applyFill="1" applyBorder="1" applyAlignment="1">
      <alignment horizontal="center" vertical="center"/>
    </xf>
    <xf numFmtId="1" fontId="18" fillId="0" borderId="15" xfId="0" applyNumberFormat="1" applyFont="1" applyFill="1" applyBorder="1" applyAlignment="1">
      <alignment horizontal="center" vertical="center"/>
    </xf>
    <xf numFmtId="1" fontId="18" fillId="0" borderId="9" xfId="0" applyNumberFormat="1" applyFont="1" applyFill="1" applyBorder="1" applyAlignment="1">
      <alignment horizontal="center" vertical="center"/>
    </xf>
    <xf numFmtId="1" fontId="6" fillId="7" borderId="9" xfId="0" applyNumberFormat="1" applyFont="1" applyFill="1" applyBorder="1" applyAlignment="1">
      <alignment horizontal="center" vertical="center"/>
    </xf>
    <xf numFmtId="1" fontId="26" fillId="4" borderId="9" xfId="0" applyNumberFormat="1" applyFont="1" applyFill="1" applyBorder="1" applyAlignment="1">
      <alignment horizontal="center" vertical="center"/>
    </xf>
    <xf numFmtId="1" fontId="26" fillId="11" borderId="9" xfId="0" applyNumberFormat="1" applyFont="1" applyFill="1" applyBorder="1" applyAlignment="1">
      <alignment horizontal="center" vertical="center"/>
    </xf>
    <xf numFmtId="165" fontId="18" fillId="2" borderId="9" xfId="2" applyNumberFormat="1" applyFont="1" applyFill="1" applyBorder="1" applyAlignment="1">
      <alignment horizontal="center" vertical="center"/>
    </xf>
    <xf numFmtId="1" fontId="2" fillId="2" borderId="9" xfId="0" applyNumberFormat="1" applyFont="1" applyFill="1" applyBorder="1" applyAlignment="1">
      <alignment horizontal="center" vertical="center"/>
    </xf>
    <xf numFmtId="0" fontId="24" fillId="10" borderId="57" xfId="0" applyFont="1" applyFill="1" applyBorder="1" applyAlignment="1">
      <alignment horizontal="center" vertical="center"/>
    </xf>
    <xf numFmtId="0" fontId="24" fillId="10" borderId="43" xfId="0" applyFont="1" applyFill="1" applyBorder="1" applyAlignment="1">
      <alignment horizontal="center" vertical="center"/>
    </xf>
    <xf numFmtId="0" fontId="24" fillId="10" borderId="58" xfId="0" applyFont="1" applyFill="1" applyBorder="1" applyAlignment="1">
      <alignment horizontal="center" vertical="center"/>
    </xf>
    <xf numFmtId="1" fontId="26" fillId="4" borderId="45" xfId="0" applyNumberFormat="1" applyFont="1" applyFill="1" applyBorder="1" applyAlignment="1">
      <alignment horizontal="center" vertical="center"/>
    </xf>
    <xf numFmtId="1" fontId="26" fillId="11" borderId="5" xfId="0" applyNumberFormat="1" applyFont="1" applyFill="1" applyBorder="1" applyAlignment="1">
      <alignment horizontal="center" vertical="center"/>
    </xf>
    <xf numFmtId="1" fontId="26" fillId="4" borderId="49" xfId="0" applyNumberFormat="1" applyFont="1" applyFill="1" applyBorder="1" applyAlignment="1">
      <alignment horizontal="center" vertical="center"/>
    </xf>
    <xf numFmtId="1" fontId="26" fillId="11" borderId="8" xfId="0" applyNumberFormat="1" applyFont="1" applyFill="1" applyBorder="1" applyAlignment="1">
      <alignment horizontal="center" vertical="center"/>
    </xf>
    <xf numFmtId="1" fontId="27" fillId="11" borderId="8" xfId="0" applyNumberFormat="1" applyFont="1" applyFill="1" applyBorder="1" applyAlignment="1">
      <alignment horizontal="center" vertical="center"/>
    </xf>
    <xf numFmtId="1" fontId="26" fillId="11" borderId="29" xfId="0" applyNumberFormat="1" applyFont="1" applyFill="1" applyBorder="1" applyAlignment="1">
      <alignment horizontal="center" vertical="center"/>
    </xf>
    <xf numFmtId="1" fontId="26" fillId="4" borderId="51" xfId="0" applyNumberFormat="1" applyFont="1" applyFill="1" applyBorder="1" applyAlignment="1">
      <alignment horizontal="center" vertical="center"/>
    </xf>
    <xf numFmtId="1" fontId="26" fillId="11" borderId="41" xfId="0" applyNumberFormat="1" applyFont="1" applyFill="1" applyBorder="1" applyAlignment="1">
      <alignment horizontal="center" vertical="center"/>
    </xf>
    <xf numFmtId="1" fontId="26" fillId="4" borderId="52" xfId="0" applyNumberFormat="1" applyFont="1" applyFill="1" applyBorder="1" applyAlignment="1">
      <alignment horizontal="center" vertical="center"/>
    </xf>
    <xf numFmtId="1" fontId="26" fillId="11" borderId="10" xfId="0" applyNumberFormat="1" applyFont="1" applyFill="1" applyBorder="1" applyAlignment="1">
      <alignment horizontal="center" vertical="center"/>
    </xf>
    <xf numFmtId="1" fontId="2" fillId="8" borderId="3" xfId="0" applyNumberFormat="1" applyFont="1" applyFill="1" applyBorder="1" applyAlignment="1">
      <alignment horizontal="center" vertical="center"/>
    </xf>
    <xf numFmtId="1" fontId="2" fillId="8" borderId="6" xfId="0" applyNumberFormat="1" applyFont="1" applyFill="1" applyBorder="1" applyAlignment="1">
      <alignment horizontal="center" vertical="center"/>
    </xf>
    <xf numFmtId="1" fontId="2" fillId="8" borderId="13" xfId="0" applyNumberFormat="1" applyFont="1" applyFill="1" applyBorder="1" applyAlignment="1">
      <alignment horizontal="center" vertical="center"/>
    </xf>
    <xf numFmtId="1" fontId="2" fillId="8" borderId="22" xfId="0" applyNumberFormat="1" applyFont="1" applyFill="1" applyBorder="1" applyAlignment="1">
      <alignment horizontal="center" vertical="center"/>
    </xf>
    <xf numFmtId="1" fontId="2" fillId="8" borderId="15" xfId="0" applyNumberFormat="1" applyFont="1" applyFill="1" applyBorder="1" applyAlignment="1">
      <alignment horizontal="center" vertical="center"/>
    </xf>
    <xf numFmtId="0" fontId="2" fillId="2" borderId="45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2" fillId="2" borderId="49" xfId="0" applyNumberFormat="1" applyFont="1" applyFill="1" applyBorder="1" applyAlignment="1">
      <alignment horizontal="center" vertical="center"/>
    </xf>
    <xf numFmtId="1" fontId="6" fillId="4" borderId="8" xfId="0" applyNumberFormat="1" applyFont="1" applyFill="1" applyBorder="1" applyAlignment="1">
      <alignment horizontal="center" vertical="center"/>
    </xf>
    <xf numFmtId="0" fontId="5" fillId="2" borderId="49" xfId="0" applyNumberFormat="1" applyFont="1" applyFill="1" applyBorder="1" applyAlignment="1">
      <alignment horizontal="center" vertical="center"/>
    </xf>
    <xf numFmtId="1" fontId="2" fillId="4" borderId="8" xfId="0" applyNumberFormat="1" applyFont="1" applyFill="1" applyBorder="1" applyAlignment="1">
      <alignment horizontal="center" vertical="center"/>
    </xf>
    <xf numFmtId="0" fontId="2" fillId="2" borderId="50" xfId="0" applyNumberFormat="1" applyFont="1" applyFill="1" applyBorder="1" applyAlignment="1">
      <alignment horizontal="center" vertical="center"/>
    </xf>
    <xf numFmtId="1" fontId="2" fillId="4" borderId="29" xfId="0" applyNumberFormat="1" applyFont="1" applyFill="1" applyBorder="1" applyAlignment="1">
      <alignment horizontal="center" vertical="center"/>
    </xf>
    <xf numFmtId="0" fontId="2" fillId="2" borderId="51" xfId="0" applyNumberFormat="1" applyFont="1" applyFill="1" applyBorder="1" applyAlignment="1">
      <alignment horizontal="center" vertical="center"/>
    </xf>
    <xf numFmtId="1" fontId="2" fillId="4" borderId="41" xfId="0" applyNumberFormat="1" applyFont="1" applyFill="1" applyBorder="1" applyAlignment="1">
      <alignment horizontal="center" vertical="center"/>
    </xf>
    <xf numFmtId="0" fontId="2" fillId="2" borderId="52" xfId="0" applyNumberFormat="1" applyFont="1" applyFill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center" vertical="center"/>
    </xf>
    <xf numFmtId="1" fontId="2" fillId="8" borderId="18" xfId="0" applyNumberFormat="1" applyFont="1" applyFill="1" applyBorder="1" applyAlignment="1">
      <alignment horizontal="center" vertical="center"/>
    </xf>
    <xf numFmtId="1" fontId="2" fillId="8" borderId="19" xfId="0" applyNumberFormat="1" applyFont="1" applyFill="1" applyBorder="1" applyAlignment="1">
      <alignment horizontal="center" vertical="center"/>
    </xf>
    <xf numFmtId="1" fontId="2" fillId="8" borderId="20" xfId="0" applyNumberFormat="1" applyFont="1" applyFill="1" applyBorder="1" applyAlignment="1">
      <alignment horizontal="center" vertical="center"/>
    </xf>
    <xf numFmtId="1" fontId="2" fillId="8" borderId="21" xfId="0" applyNumberFormat="1" applyFont="1" applyFill="1" applyBorder="1" applyAlignment="1">
      <alignment horizontal="center" vertical="center"/>
    </xf>
    <xf numFmtId="1" fontId="2" fillId="8" borderId="53" xfId="0" applyNumberFormat="1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horizontal="center" vertical="center"/>
    </xf>
    <xf numFmtId="0" fontId="18" fillId="4" borderId="49" xfId="0" applyFont="1" applyFill="1" applyBorder="1" applyAlignment="1">
      <alignment horizontal="center" vertical="center"/>
    </xf>
    <xf numFmtId="0" fontId="19" fillId="4" borderId="49" xfId="0" applyFont="1" applyFill="1" applyBorder="1" applyAlignment="1">
      <alignment horizontal="center" vertical="center"/>
    </xf>
    <xf numFmtId="0" fontId="18" fillId="4" borderId="50" xfId="0" applyFont="1" applyFill="1" applyBorder="1" applyAlignment="1">
      <alignment horizontal="center" vertical="center"/>
    </xf>
    <xf numFmtId="0" fontId="18" fillId="4" borderId="51" xfId="0" applyFont="1" applyFill="1" applyBorder="1" applyAlignment="1">
      <alignment horizontal="center" vertical="center"/>
    </xf>
    <xf numFmtId="0" fontId="19" fillId="4" borderId="52" xfId="0" applyFont="1" applyFill="1" applyBorder="1" applyAlignment="1">
      <alignment horizontal="center" vertical="center"/>
    </xf>
    <xf numFmtId="0" fontId="19" fillId="0" borderId="79" xfId="0" applyFont="1" applyFill="1" applyBorder="1" applyAlignment="1">
      <alignment horizontal="center" vertical="center" wrapText="1"/>
    </xf>
    <xf numFmtId="0" fontId="19" fillId="0" borderId="80" xfId="0" applyFont="1" applyFill="1" applyBorder="1" applyAlignment="1">
      <alignment horizontal="center" vertical="center" wrapText="1"/>
    </xf>
    <xf numFmtId="0" fontId="19" fillId="0" borderId="81" xfId="0" applyFont="1" applyFill="1" applyBorder="1" applyAlignment="1">
      <alignment horizontal="center" vertical="center" wrapText="1"/>
    </xf>
    <xf numFmtId="0" fontId="19" fillId="0" borderId="82" xfId="0" applyFont="1" applyFill="1" applyBorder="1" applyAlignment="1">
      <alignment horizontal="center" vertical="center" wrapText="1"/>
    </xf>
    <xf numFmtId="0" fontId="19" fillId="0" borderId="83" xfId="0" applyFont="1" applyFill="1" applyBorder="1" applyAlignment="1">
      <alignment horizontal="center" vertical="center" wrapText="1"/>
    </xf>
    <xf numFmtId="1" fontId="29" fillId="7" borderId="9" xfId="0" applyNumberFormat="1" applyFont="1" applyFill="1" applyBorder="1" applyAlignment="1">
      <alignment horizontal="center" vertical="center"/>
    </xf>
    <xf numFmtId="0" fontId="6" fillId="13" borderId="11" xfId="0" applyFont="1" applyFill="1" applyBorder="1" applyAlignment="1">
      <alignment horizontal="center" vertical="center" wrapText="1"/>
    </xf>
    <xf numFmtId="1" fontId="6" fillId="13" borderId="4" xfId="0" applyNumberFormat="1" applyFont="1" applyFill="1" applyBorder="1" applyAlignment="1">
      <alignment horizontal="center" vertical="center"/>
    </xf>
    <xf numFmtId="1" fontId="6" fillId="13" borderId="7" xfId="0" applyNumberFormat="1" applyFont="1" applyFill="1" applyBorder="1" applyAlignment="1">
      <alignment horizontal="center" vertical="center"/>
    </xf>
    <xf numFmtId="1" fontId="29" fillId="13" borderId="7" xfId="0" applyNumberFormat="1" applyFont="1" applyFill="1" applyBorder="1" applyAlignment="1">
      <alignment horizontal="center" vertical="center"/>
    </xf>
    <xf numFmtId="1" fontId="6" fillId="13" borderId="11" xfId="0" applyNumberFormat="1" applyFont="1" applyFill="1" applyBorder="1" applyAlignment="1">
      <alignment horizontal="center" vertical="center"/>
    </xf>
    <xf numFmtId="1" fontId="6" fillId="13" borderId="16" xfId="0" applyNumberFormat="1" applyFont="1" applyFill="1" applyBorder="1" applyAlignment="1">
      <alignment horizontal="center" vertical="center"/>
    </xf>
    <xf numFmtId="1" fontId="6" fillId="13" borderId="9" xfId="0" applyNumberFormat="1" applyFont="1" applyFill="1" applyBorder="1" applyAlignment="1">
      <alignment horizontal="center" vertical="center"/>
    </xf>
    <xf numFmtId="0" fontId="6" fillId="13" borderId="20" xfId="0" applyFont="1" applyFill="1" applyBorder="1" applyAlignment="1">
      <alignment horizontal="center" vertical="center" wrapText="1"/>
    </xf>
    <xf numFmtId="1" fontId="6" fillId="13" borderId="18" xfId="0" applyNumberFormat="1" applyFont="1" applyFill="1" applyBorder="1" applyAlignment="1">
      <alignment horizontal="center" vertical="center"/>
    </xf>
    <xf numFmtId="1" fontId="6" fillId="13" borderId="19" xfId="0" applyNumberFormat="1" applyFont="1" applyFill="1" applyBorder="1" applyAlignment="1">
      <alignment horizontal="center" vertical="center"/>
    </xf>
    <xf numFmtId="1" fontId="29" fillId="13" borderId="19" xfId="0" applyNumberFormat="1" applyFont="1" applyFill="1" applyBorder="1" applyAlignment="1">
      <alignment horizontal="center" vertical="center"/>
    </xf>
    <xf numFmtId="1" fontId="6" fillId="13" borderId="20" xfId="0" applyNumberFormat="1" applyFont="1" applyFill="1" applyBorder="1" applyAlignment="1">
      <alignment horizontal="center" vertical="center"/>
    </xf>
    <xf numFmtId="1" fontId="6" fillId="13" borderId="21" xfId="0" applyNumberFormat="1" applyFont="1" applyFill="1" applyBorder="1" applyAlignment="1">
      <alignment horizontal="center" vertical="center"/>
    </xf>
    <xf numFmtId="1" fontId="6" fillId="13" borderId="53" xfId="0" applyNumberFormat="1" applyFont="1" applyFill="1" applyBorder="1" applyAlignment="1">
      <alignment horizontal="center" vertical="center"/>
    </xf>
    <xf numFmtId="165" fontId="31" fillId="7" borderId="4" xfId="2" applyNumberFormat="1" applyFont="1" applyFill="1" applyBorder="1" applyAlignment="1">
      <alignment horizontal="center" vertical="center"/>
    </xf>
    <xf numFmtId="165" fontId="31" fillId="7" borderId="7" xfId="2" applyNumberFormat="1" applyFont="1" applyFill="1" applyBorder="1" applyAlignment="1">
      <alignment horizontal="center" vertical="center"/>
    </xf>
    <xf numFmtId="165" fontId="27" fillId="7" borderId="7" xfId="2" applyNumberFormat="1" applyFont="1" applyFill="1" applyBorder="1" applyAlignment="1">
      <alignment horizontal="center" vertical="center"/>
    </xf>
    <xf numFmtId="165" fontId="27" fillId="7" borderId="11" xfId="2" applyNumberFormat="1" applyFont="1" applyFill="1" applyBorder="1" applyAlignment="1">
      <alignment horizontal="center" vertical="center"/>
    </xf>
    <xf numFmtId="165" fontId="27" fillId="7" borderId="16" xfId="2" applyNumberFormat="1" applyFont="1" applyFill="1" applyBorder="1" applyAlignment="1">
      <alignment horizontal="center" vertical="center"/>
    </xf>
    <xf numFmtId="165" fontId="27" fillId="7" borderId="9" xfId="2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textRotation="90" wrapText="1"/>
    </xf>
    <xf numFmtId="0" fontId="3" fillId="4" borderId="29" xfId="0" applyFont="1" applyFill="1" applyBorder="1" applyAlignment="1">
      <alignment horizontal="center" vertical="center" textRotation="90" wrapText="1"/>
    </xf>
    <xf numFmtId="0" fontId="2" fillId="8" borderId="7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textRotation="90" wrapText="1"/>
    </xf>
    <xf numFmtId="0" fontId="2" fillId="4" borderId="29" xfId="0" applyFont="1" applyFill="1" applyBorder="1" applyAlignment="1">
      <alignment horizontal="center" vertical="center" wrapText="1"/>
    </xf>
    <xf numFmtId="1" fontId="2" fillId="8" borderId="14" xfId="0" applyNumberFormat="1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textRotation="90" wrapText="1"/>
    </xf>
    <xf numFmtId="0" fontId="3" fillId="4" borderId="13" xfId="0" applyFont="1" applyFill="1" applyBorder="1" applyAlignment="1">
      <alignment horizontal="center" vertical="center" textRotation="90" wrapText="1"/>
    </xf>
    <xf numFmtId="0" fontId="2" fillId="8" borderId="13" xfId="0" applyFont="1" applyFill="1" applyBorder="1" applyAlignment="1">
      <alignment horizontal="center" vertical="center" wrapText="1"/>
    </xf>
    <xf numFmtId="1" fontId="26" fillId="4" borderId="50" xfId="0" applyNumberFormat="1" applyFont="1" applyFill="1" applyBorder="1" applyAlignment="1">
      <alignment horizontal="center" vertical="center"/>
    </xf>
    <xf numFmtId="0" fontId="2" fillId="12" borderId="7" xfId="0" applyNumberFormat="1" applyFont="1" applyFill="1" applyBorder="1" applyAlignment="1">
      <alignment horizontal="center" vertical="center"/>
    </xf>
    <xf numFmtId="0" fontId="19" fillId="0" borderId="8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/>
    </xf>
    <xf numFmtId="0" fontId="19" fillId="12" borderId="49" xfId="0" applyFont="1" applyFill="1" applyBorder="1" applyAlignment="1">
      <alignment horizontal="center" vertical="center" wrapText="1"/>
    </xf>
    <xf numFmtId="165" fontId="2" fillId="3" borderId="11" xfId="2" applyNumberFormat="1" applyFont="1" applyFill="1" applyBorder="1" applyAlignment="1">
      <alignment horizontal="center" vertical="center" wrapText="1"/>
    </xf>
    <xf numFmtId="10" fontId="18" fillId="2" borderId="7" xfId="2" applyNumberFormat="1" applyFont="1" applyFill="1" applyBorder="1" applyAlignment="1">
      <alignment horizontal="center" vertical="center"/>
    </xf>
    <xf numFmtId="165" fontId="33" fillId="7" borderId="7" xfId="2" applyNumberFormat="1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textRotation="90" wrapText="1"/>
    </xf>
    <xf numFmtId="0" fontId="3" fillId="4" borderId="11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vertical="center" textRotation="90" wrapText="1"/>
    </xf>
    <xf numFmtId="0" fontId="3" fillId="4" borderId="29" xfId="0" applyFont="1" applyFill="1" applyBorder="1" applyAlignment="1">
      <alignment horizontal="center" vertical="center" textRotation="90" wrapText="1"/>
    </xf>
    <xf numFmtId="0" fontId="22" fillId="9" borderId="69" xfId="0" applyFont="1" applyFill="1" applyBorder="1" applyAlignment="1">
      <alignment horizontal="center" vertical="center" wrapText="1"/>
    </xf>
    <xf numFmtId="0" fontId="22" fillId="9" borderId="70" xfId="0" applyFont="1" applyFill="1" applyBorder="1" applyAlignment="1">
      <alignment horizontal="center" vertical="center" wrapText="1"/>
    </xf>
    <xf numFmtId="0" fontId="22" fillId="9" borderId="78" xfId="0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wrapText="1"/>
    </xf>
    <xf numFmtId="0" fontId="2" fillId="4" borderId="6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" fillId="8" borderId="59" xfId="0" applyFont="1" applyFill="1" applyBorder="1" applyAlignment="1">
      <alignment horizontal="center" vertical="center" textRotation="90" wrapText="1"/>
    </xf>
    <xf numFmtId="0" fontId="2" fillId="8" borderId="7" xfId="0" applyFont="1" applyFill="1" applyBorder="1" applyAlignment="1">
      <alignment horizontal="center" vertical="center" textRotation="90" wrapText="1"/>
    </xf>
    <xf numFmtId="0" fontId="2" fillId="8" borderId="11" xfId="0" applyFont="1" applyFill="1" applyBorder="1" applyAlignment="1">
      <alignment horizontal="center" vertical="center" textRotation="90" wrapText="1"/>
    </xf>
    <xf numFmtId="0" fontId="2" fillId="8" borderId="59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7" borderId="60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2" fillId="9" borderId="77" xfId="0" applyFont="1" applyFill="1" applyBorder="1" applyAlignment="1">
      <alignment horizontal="center" vertical="center" wrapText="1"/>
    </xf>
    <xf numFmtId="0" fontId="22" fillId="9" borderId="71" xfId="0" applyFont="1" applyFill="1" applyBorder="1" applyAlignment="1">
      <alignment horizontal="center" vertical="center" wrapText="1"/>
    </xf>
    <xf numFmtId="0" fontId="22" fillId="9" borderId="72" xfId="0" applyFont="1" applyFill="1" applyBorder="1" applyAlignment="1">
      <alignment horizontal="center" vertical="center" wrapText="1"/>
    </xf>
    <xf numFmtId="0" fontId="22" fillId="9" borderId="73" xfId="0" applyFont="1" applyFill="1" applyBorder="1" applyAlignment="1">
      <alignment horizontal="center" vertical="center" wrapText="1"/>
    </xf>
    <xf numFmtId="0" fontId="22" fillId="9" borderId="74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6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8" borderId="66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5" fillId="8" borderId="59" xfId="0" applyFont="1" applyFill="1" applyBorder="1" applyAlignment="1">
      <alignment horizontal="center" vertical="center" wrapText="1"/>
    </xf>
    <xf numFmtId="0" fontId="5" fillId="8" borderId="60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 vertical="center" textRotation="90" wrapText="1"/>
    </xf>
    <xf numFmtId="0" fontId="2" fillId="4" borderId="49" xfId="0" applyFont="1" applyFill="1" applyBorder="1" applyAlignment="1">
      <alignment horizontal="center" vertical="center" textRotation="90" wrapText="1"/>
    </xf>
    <xf numFmtId="0" fontId="2" fillId="4" borderId="50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1" fontId="2" fillId="8" borderId="14" xfId="0" applyNumberFormat="1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2" fillId="4" borderId="59" xfId="0" applyFont="1" applyFill="1" applyBorder="1" applyAlignment="1">
      <alignment horizontal="center" vertical="center" textRotation="90" wrapText="1"/>
    </xf>
    <xf numFmtId="0" fontId="2" fillId="4" borderId="7" xfId="0" applyFont="1" applyFill="1" applyBorder="1" applyAlignment="1">
      <alignment horizontal="center" vertical="center" textRotation="90" wrapText="1"/>
    </xf>
    <xf numFmtId="0" fontId="2" fillId="4" borderId="11" xfId="0" applyFont="1" applyFill="1" applyBorder="1" applyAlignment="1">
      <alignment horizontal="center" vertical="center" textRotation="90" wrapText="1"/>
    </xf>
    <xf numFmtId="0" fontId="2" fillId="7" borderId="68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textRotation="90" wrapText="1"/>
    </xf>
    <xf numFmtId="0" fontId="3" fillId="4" borderId="13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22" fillId="9" borderId="45" xfId="0" applyFont="1" applyFill="1" applyBorder="1" applyAlignment="1">
      <alignment horizontal="center" vertical="center" wrapText="1"/>
    </xf>
    <xf numFmtId="0" fontId="22" fillId="9" borderId="49" xfId="0" applyFont="1" applyFill="1" applyBorder="1" applyAlignment="1">
      <alignment horizontal="center" vertical="center" wrapText="1"/>
    </xf>
    <xf numFmtId="0" fontId="22" fillId="9" borderId="52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/>
    </xf>
    <xf numFmtId="0" fontId="2" fillId="4" borderId="67" xfId="0" applyFont="1" applyFill="1" applyBorder="1" applyAlignment="1">
      <alignment horizontal="center" vertical="center" wrapText="1"/>
    </xf>
    <xf numFmtId="0" fontId="2" fillId="4" borderId="66" xfId="0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2" fillId="3" borderId="11" xfId="0" applyFont="1" applyFill="1" applyBorder="1" applyAlignment="1">
      <alignment horizontal="center" vertical="center" textRotation="90" wrapText="1"/>
    </xf>
    <xf numFmtId="0" fontId="22" fillId="9" borderId="75" xfId="0" applyFont="1" applyFill="1" applyBorder="1" applyAlignment="1">
      <alignment horizontal="center" vertical="center" wrapText="1"/>
    </xf>
    <xf numFmtId="0" fontId="22" fillId="9" borderId="76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</cellXfs>
  <cellStyles count="4">
    <cellStyle name="BORDA PERALES ROMEL……….880 3" xfId="1" xr:uid="{00000000-0005-0000-0000-000000000000}"/>
    <cellStyle name="Millares 3" xfId="3" xr:uid="{00000000-0005-0000-0000-000001000000}"/>
    <cellStyle name="Normal" xfId="0" builtinId="0"/>
    <cellStyle name="Porcentaje" xfId="2" builtinId="5"/>
  </cellStyles>
  <dxfs count="87">
    <dxf>
      <font>
        <color rgb="FFC00000"/>
      </font>
    </dxf>
    <dxf>
      <font>
        <color theme="8" tint="-0.24994659260841701"/>
      </font>
    </dxf>
    <dxf>
      <font>
        <color theme="8" tint="-0.24994659260841701"/>
      </font>
    </dxf>
    <dxf>
      <font>
        <color rgb="FFC0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</dxf>
    <dxf>
      <font>
        <color theme="8" tint="-0.24994659260841701"/>
      </font>
    </dxf>
    <dxf>
      <font>
        <color theme="8" tint="-0.24994659260841701"/>
      </font>
    </dxf>
    <dxf>
      <font>
        <color rgb="FFC0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</dxf>
    <dxf>
      <font>
        <color rgb="FF00B050"/>
      </font>
    </dxf>
    <dxf>
      <font>
        <color rgb="FFC00000"/>
      </font>
    </dxf>
    <dxf>
      <font>
        <color theme="8" tint="-0.24994659260841701"/>
      </font>
    </dxf>
    <dxf>
      <font>
        <color theme="8" tint="-0.24994659260841701"/>
      </font>
    </dxf>
    <dxf>
      <font>
        <color rgb="FFC0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E2F7E1"/>
      <color rgb="FFFFF8E5"/>
      <color rgb="FF0033CC"/>
      <color rgb="FFFFFF00"/>
      <color rgb="FFFFE5E5"/>
      <color rgb="FFF5E2FA"/>
      <color rgb="FFF0D4F8"/>
      <color rgb="FFFFDDDD"/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4280195</xdr:colOff>
      <xdr:row>1</xdr:row>
      <xdr:rowOff>671511</xdr:rowOff>
    </xdr:from>
    <xdr:to>
      <xdr:col>138</xdr:col>
      <xdr:colOff>71438</xdr:colOff>
      <xdr:row>2</xdr:row>
      <xdr:rowOff>1876424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695" y="671511"/>
          <a:ext cx="60513618" cy="337185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</xdr:col>
      <xdr:colOff>4381500</xdr:colOff>
      <xdr:row>1</xdr:row>
      <xdr:rowOff>876299</xdr:rowOff>
    </xdr:from>
    <xdr:to>
      <xdr:col>138</xdr:col>
      <xdr:colOff>285750</xdr:colOff>
      <xdr:row>2</xdr:row>
      <xdr:rowOff>1714500</xdr:rowOff>
    </xdr:to>
    <xdr:sp macro="" textlink="">
      <xdr:nvSpPr>
        <xdr:cNvPr id="4" name="Rectángulo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953000" y="876299"/>
          <a:ext cx="85344000" cy="3028951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4500">
              <a:solidFill>
                <a:schemeClr val="bg1"/>
              </a:solidFill>
              <a:latin typeface="Arial Narrow" panose="020B0606020202030204" pitchFamily="34" charset="0"/>
            </a:rPr>
            <a:t>INSTRUMENTO DE GESTIÓN ESTADÍSTICO JURISDICCIONAL DEL DISTRITO JUDICIAL DE JUNÍN 2022</a:t>
          </a:r>
        </a:p>
      </xdr:txBody>
    </xdr:sp>
    <xdr:clientData/>
  </xdr:twoCellAnchor>
  <xdr:twoCellAnchor editAs="oneCell">
    <xdr:from>
      <xdr:col>0</xdr:col>
      <xdr:colOff>549086</xdr:colOff>
      <xdr:row>1</xdr:row>
      <xdr:rowOff>593912</xdr:rowOff>
    </xdr:from>
    <xdr:to>
      <xdr:col>1</xdr:col>
      <xdr:colOff>4471147</xdr:colOff>
      <xdr:row>2</xdr:row>
      <xdr:rowOff>1868229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194"/>
        <a:stretch/>
      </xdr:blipFill>
      <xdr:spPr>
        <a:xfrm>
          <a:off x="549086" y="593912"/>
          <a:ext cx="4493561" cy="343705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NI3741"/>
  <sheetViews>
    <sheetView tabSelected="1" topLeftCell="A2" zoomScale="40" zoomScaleNormal="40" zoomScaleSheetLayoutView="30" workbookViewId="0">
      <selection activeCell="AP25" sqref="AP25"/>
    </sheetView>
  </sheetViews>
  <sheetFormatPr baseColWidth="10" defaultRowHeight="33.75" x14ac:dyDescent="0.25"/>
  <cols>
    <col min="1" max="1" width="8.5703125" style="15" customWidth="1"/>
    <col min="2" max="2" width="103.140625" style="6" customWidth="1"/>
    <col min="3" max="3" width="95.5703125" style="6" customWidth="1"/>
    <col min="4" max="4" width="27.7109375" style="7" customWidth="1"/>
    <col min="5" max="5" width="11.7109375" style="8" customWidth="1"/>
    <col min="6" max="8" width="11.7109375" style="7" customWidth="1"/>
    <col min="9" max="9" width="11.7109375" style="8" customWidth="1"/>
    <col min="10" max="10" width="24.42578125" style="7" customWidth="1"/>
    <col min="11" max="12" width="10.7109375" style="10" customWidth="1"/>
    <col min="13" max="20" width="10.7109375" style="10" hidden="1" customWidth="1"/>
    <col min="21" max="21" width="11" style="10" hidden="1" customWidth="1"/>
    <col min="22" max="22" width="10.7109375" style="10" hidden="1" customWidth="1"/>
    <col min="23" max="23" width="15.7109375" style="60" customWidth="1"/>
    <col min="24" max="25" width="10.7109375" style="10" customWidth="1"/>
    <col min="26" max="35" width="10.7109375" style="10" hidden="1" customWidth="1"/>
    <col min="36" max="36" width="15.7109375" style="60" customWidth="1"/>
    <col min="37" max="37" width="23.7109375" style="83" customWidth="1"/>
    <col min="38" max="40" width="24.7109375" style="83" customWidth="1"/>
    <col min="41" max="41" width="13" style="7" customWidth="1"/>
    <col min="42" max="42" width="13.7109375" style="7" customWidth="1"/>
    <col min="43" max="52" width="13.7109375" style="7" hidden="1" customWidth="1"/>
    <col min="53" max="53" width="15.7109375" style="61" customWidth="1"/>
    <col min="54" max="55" width="10.7109375" style="10" customWidth="1"/>
    <col min="56" max="65" width="10.7109375" style="10" hidden="1" customWidth="1"/>
    <col min="66" max="66" width="15.7109375" style="61" customWidth="1"/>
    <col min="67" max="68" width="10.7109375" style="10" customWidth="1"/>
    <col min="69" max="77" width="10.7109375" style="10" hidden="1" customWidth="1"/>
    <col min="78" max="78" width="10.7109375" style="55" hidden="1" customWidth="1"/>
    <col min="79" max="79" width="15.7109375" style="9" customWidth="1"/>
    <col min="80" max="81" width="10.7109375" style="10" customWidth="1"/>
    <col min="82" max="91" width="10.7109375" style="10" hidden="1" customWidth="1"/>
    <col min="92" max="92" width="15.7109375" style="61" customWidth="1"/>
    <col min="93" max="95" width="20.7109375" style="14" customWidth="1"/>
    <col min="96" max="96" width="22.7109375" style="14" customWidth="1"/>
    <col min="97" max="97" width="27.7109375" style="7" customWidth="1"/>
    <col min="98" max="99" width="14.7109375" style="10" customWidth="1"/>
    <col min="100" max="109" width="14.7109375" style="10" hidden="1" customWidth="1"/>
    <col min="110" max="110" width="24" style="55" customWidth="1"/>
    <col min="111" max="111" width="37" style="7" customWidth="1"/>
    <col min="112" max="112" width="27.7109375" style="7" customWidth="1"/>
    <col min="113" max="114" width="20.7109375" style="7" customWidth="1"/>
    <col min="115" max="118" width="15.7109375" style="9" customWidth="1"/>
    <col min="119" max="130" width="15.7109375" style="9" hidden="1" customWidth="1"/>
    <col min="131" max="131" width="19" style="13" hidden="1" customWidth="1"/>
    <col min="132" max="132" width="18.28515625" style="2" hidden="1" customWidth="1"/>
    <col min="133" max="133" width="17.140625" style="2" hidden="1" customWidth="1"/>
    <col min="134" max="134" width="17.28515625" style="2" hidden="1" customWidth="1"/>
    <col min="135" max="135" width="17.140625" style="2" hidden="1" customWidth="1"/>
    <col min="136" max="136" width="17.28515625" style="2" hidden="1" customWidth="1"/>
    <col min="137" max="137" width="17.140625" style="2" hidden="1" customWidth="1"/>
    <col min="138" max="138" width="17.28515625" style="2" hidden="1" customWidth="1"/>
    <col min="139" max="159" width="11.42578125" style="2" customWidth="1"/>
    <col min="160" max="160" width="12.7109375" style="2" customWidth="1"/>
    <col min="161" max="2411" width="11.42578125" style="2" customWidth="1"/>
    <col min="2412" max="16384" width="11.42578125" style="2"/>
  </cols>
  <sheetData>
    <row r="1" spans="1:138" ht="221.25" hidden="1" customHeight="1" thickBot="1" x14ac:dyDescent="0.3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  <c r="BQ1" s="275"/>
      <c r="BR1" s="275"/>
      <c r="BS1" s="275"/>
      <c r="BT1" s="275"/>
      <c r="BU1" s="275"/>
      <c r="BV1" s="275"/>
      <c r="BW1" s="275"/>
      <c r="BX1" s="275"/>
      <c r="BY1" s="275"/>
      <c r="BZ1" s="275"/>
      <c r="CA1" s="275"/>
      <c r="CB1" s="275"/>
      <c r="CC1" s="275"/>
      <c r="CD1" s="275"/>
      <c r="CE1" s="275"/>
      <c r="CF1" s="275"/>
      <c r="CG1" s="275"/>
      <c r="CH1" s="275"/>
      <c r="CI1" s="275"/>
      <c r="CJ1" s="275"/>
      <c r="CK1" s="275"/>
      <c r="CL1" s="275"/>
      <c r="CM1" s="275"/>
      <c r="CN1" s="275"/>
      <c r="CO1" s="275"/>
      <c r="CP1" s="275"/>
      <c r="CQ1" s="275"/>
      <c r="CR1" s="275"/>
      <c r="CS1" s="275"/>
      <c r="CT1" s="275"/>
      <c r="CU1" s="275"/>
      <c r="CV1" s="275"/>
      <c r="CW1" s="275"/>
      <c r="CX1" s="275"/>
      <c r="CY1" s="275"/>
      <c r="CZ1" s="275"/>
      <c r="DA1" s="275"/>
      <c r="DB1" s="275"/>
      <c r="DC1" s="275"/>
      <c r="DD1" s="275"/>
      <c r="DE1" s="275"/>
      <c r="DF1" s="275"/>
      <c r="DG1" s="275"/>
      <c r="DH1" s="275"/>
      <c r="DI1" s="275"/>
      <c r="DJ1" s="275"/>
      <c r="DK1" s="275"/>
      <c r="DL1" s="275"/>
      <c r="DM1" s="275"/>
      <c r="DN1" s="275"/>
      <c r="DO1" s="275"/>
      <c r="DP1" s="275"/>
      <c r="DQ1" s="275"/>
      <c r="DR1" s="275"/>
      <c r="DS1" s="275"/>
      <c r="DT1" s="275"/>
      <c r="DU1" s="275"/>
      <c r="DV1" s="275"/>
      <c r="DW1" s="275"/>
      <c r="DX1" s="275"/>
      <c r="DY1" s="275"/>
      <c r="DZ1" s="275"/>
      <c r="EA1" s="275"/>
      <c r="EB1" s="275"/>
      <c r="EC1" s="275"/>
      <c r="ED1" s="275"/>
      <c r="EE1" s="275"/>
      <c r="EF1" s="275"/>
    </row>
    <row r="2" spans="1:138" ht="170.25" customHeight="1" x14ac:dyDescent="0.25">
      <c r="A2" s="1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330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5"/>
      <c r="DF2" s="275"/>
      <c r="DG2" s="275"/>
      <c r="DH2" s="275"/>
      <c r="DI2" s="275"/>
      <c r="DJ2" s="275"/>
      <c r="DK2" s="275"/>
      <c r="DL2" s="275"/>
      <c r="DM2" s="275"/>
      <c r="DN2" s="275"/>
      <c r="DO2" s="275"/>
      <c r="DP2" s="275"/>
      <c r="DQ2" s="275"/>
      <c r="DR2" s="275"/>
      <c r="DS2" s="275"/>
      <c r="DT2" s="275"/>
      <c r="DU2" s="275"/>
      <c r="DV2" s="275"/>
      <c r="DW2" s="275"/>
      <c r="DX2" s="275"/>
      <c r="DY2" s="275"/>
      <c r="DZ2" s="275"/>
      <c r="EA2" s="275"/>
      <c r="EB2" s="275"/>
      <c r="EC2" s="275"/>
      <c r="ED2" s="275"/>
      <c r="EE2" s="275"/>
      <c r="EF2" s="275"/>
      <c r="EG2" s="275"/>
      <c r="EH2" s="275"/>
    </row>
    <row r="3" spans="1:138" ht="170.25" customHeight="1" thickBot="1" x14ac:dyDescent="0.3">
      <c r="A3" s="1"/>
      <c r="B3" s="16"/>
      <c r="C3" s="16"/>
      <c r="D3" s="16"/>
      <c r="E3" s="16"/>
      <c r="F3" s="16"/>
      <c r="G3" s="16"/>
      <c r="H3" s="16"/>
      <c r="I3" s="16"/>
      <c r="J3" s="1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83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83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83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83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83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83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54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</row>
    <row r="4" spans="1:138" s="14" customFormat="1" ht="207.75" customHeight="1" thickTop="1" thickBot="1" x14ac:dyDescent="0.3">
      <c r="A4" s="324"/>
      <c r="B4" s="327" t="s">
        <v>238</v>
      </c>
      <c r="C4" s="333" t="s">
        <v>0</v>
      </c>
      <c r="D4" s="286" t="s">
        <v>128</v>
      </c>
      <c r="E4" s="271"/>
      <c r="F4" s="271"/>
      <c r="G4" s="271"/>
      <c r="H4" s="271"/>
      <c r="I4" s="271"/>
      <c r="J4" s="271"/>
      <c r="K4" s="271" t="s">
        <v>240</v>
      </c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87"/>
      <c r="AL4" s="288" t="s">
        <v>239</v>
      </c>
      <c r="AM4" s="289"/>
      <c r="AN4" s="290"/>
      <c r="AO4" s="340" t="s">
        <v>241</v>
      </c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341"/>
      <c r="BO4" s="286" t="s">
        <v>242</v>
      </c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1"/>
      <c r="CB4" s="271"/>
      <c r="CC4" s="271"/>
      <c r="CD4" s="271"/>
      <c r="CE4" s="271"/>
      <c r="CF4" s="271"/>
      <c r="CG4" s="271"/>
      <c r="CH4" s="271"/>
      <c r="CI4" s="271"/>
      <c r="CJ4" s="271"/>
      <c r="CK4" s="271"/>
      <c r="CL4" s="271"/>
      <c r="CM4" s="271"/>
      <c r="CN4" s="287"/>
      <c r="CO4" s="270" t="s">
        <v>248</v>
      </c>
      <c r="CP4" s="271"/>
      <c r="CQ4" s="271"/>
      <c r="CR4" s="272"/>
      <c r="CS4" s="270" t="s">
        <v>103</v>
      </c>
      <c r="CT4" s="271"/>
      <c r="CU4" s="271"/>
      <c r="CV4" s="271"/>
      <c r="CW4" s="271"/>
      <c r="CX4" s="271"/>
      <c r="CY4" s="271"/>
      <c r="CZ4" s="271"/>
      <c r="DA4" s="271"/>
      <c r="DB4" s="271"/>
      <c r="DC4" s="271"/>
      <c r="DD4" s="271"/>
      <c r="DE4" s="271"/>
      <c r="DF4" s="271"/>
      <c r="DG4" s="271"/>
      <c r="DH4" s="272"/>
      <c r="DI4" s="286" t="s">
        <v>96</v>
      </c>
      <c r="DJ4" s="287"/>
      <c r="DK4" s="270" t="s">
        <v>129</v>
      </c>
      <c r="DL4" s="271"/>
      <c r="DM4" s="271"/>
      <c r="DN4" s="271"/>
      <c r="DO4" s="271"/>
      <c r="DP4" s="271"/>
      <c r="DQ4" s="271"/>
      <c r="DR4" s="271"/>
      <c r="DS4" s="271"/>
      <c r="DT4" s="271"/>
      <c r="DU4" s="271"/>
      <c r="DV4" s="271"/>
      <c r="DW4" s="271"/>
      <c r="DX4" s="271"/>
      <c r="DY4" s="271"/>
      <c r="DZ4" s="271"/>
      <c r="EA4" s="271"/>
      <c r="EB4" s="271"/>
      <c r="EC4" s="271"/>
      <c r="ED4" s="271"/>
      <c r="EE4" s="271"/>
      <c r="EF4" s="271"/>
      <c r="EG4" s="271"/>
      <c r="EH4" s="272"/>
    </row>
    <row r="5" spans="1:138" s="1" customFormat="1" ht="103.5" customHeight="1" thickBot="1" x14ac:dyDescent="0.3">
      <c r="A5" s="325"/>
      <c r="B5" s="328"/>
      <c r="C5" s="334"/>
      <c r="D5" s="298" t="s">
        <v>130</v>
      </c>
      <c r="E5" s="337" t="s">
        <v>1</v>
      </c>
      <c r="F5" s="276" t="s">
        <v>92</v>
      </c>
      <c r="G5" s="276" t="s">
        <v>99</v>
      </c>
      <c r="H5" s="276" t="s">
        <v>100</v>
      </c>
      <c r="I5" s="276" t="s">
        <v>3</v>
      </c>
      <c r="J5" s="279" t="s">
        <v>4</v>
      </c>
      <c r="K5" s="273" t="s">
        <v>91</v>
      </c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 t="s">
        <v>92</v>
      </c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83" t="s">
        <v>5</v>
      </c>
      <c r="AL5" s="345" t="s">
        <v>93</v>
      </c>
      <c r="AM5" s="291" t="s">
        <v>3</v>
      </c>
      <c r="AN5" s="342" t="s">
        <v>92</v>
      </c>
      <c r="AO5" s="294" t="s">
        <v>94</v>
      </c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 t="s">
        <v>92</v>
      </c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96"/>
      <c r="BO5" s="298" t="s">
        <v>94</v>
      </c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79"/>
      <c r="CA5" s="279"/>
      <c r="CB5" s="300" t="s">
        <v>95</v>
      </c>
      <c r="CC5" s="300"/>
      <c r="CD5" s="300"/>
      <c r="CE5" s="300"/>
      <c r="CF5" s="300"/>
      <c r="CG5" s="300"/>
      <c r="CH5" s="300"/>
      <c r="CI5" s="300"/>
      <c r="CJ5" s="300"/>
      <c r="CK5" s="300"/>
      <c r="CL5" s="300"/>
      <c r="CM5" s="300"/>
      <c r="CN5" s="301"/>
      <c r="CO5" s="304" t="s">
        <v>91</v>
      </c>
      <c r="CP5" s="313" t="s">
        <v>3</v>
      </c>
      <c r="CQ5" s="313" t="s">
        <v>92</v>
      </c>
      <c r="CR5" s="316" t="s">
        <v>6</v>
      </c>
      <c r="CS5" s="319" t="s">
        <v>247</v>
      </c>
      <c r="CT5" s="273" t="s">
        <v>243</v>
      </c>
      <c r="CU5" s="273"/>
      <c r="CV5" s="273"/>
      <c r="CW5" s="273"/>
      <c r="CX5" s="273"/>
      <c r="CY5" s="273"/>
      <c r="CZ5" s="273"/>
      <c r="DA5" s="273"/>
      <c r="DB5" s="273"/>
      <c r="DC5" s="273"/>
      <c r="DD5" s="273"/>
      <c r="DE5" s="273"/>
      <c r="DF5" s="273"/>
      <c r="DG5" s="307" t="s">
        <v>133</v>
      </c>
      <c r="DH5" s="274" t="s">
        <v>246</v>
      </c>
      <c r="DI5" s="310" t="s">
        <v>97</v>
      </c>
      <c r="DJ5" s="311" t="s">
        <v>98</v>
      </c>
      <c r="DK5" s="331" t="s">
        <v>249</v>
      </c>
      <c r="DL5" s="273"/>
      <c r="DM5" s="332" t="s">
        <v>17</v>
      </c>
      <c r="DN5" s="273"/>
      <c r="DO5" s="273" t="s">
        <v>18</v>
      </c>
      <c r="DP5" s="273"/>
      <c r="DQ5" s="273" t="s">
        <v>85</v>
      </c>
      <c r="DR5" s="273"/>
      <c r="DS5" s="273" t="s">
        <v>19</v>
      </c>
      <c r="DT5" s="273"/>
      <c r="DU5" s="273" t="s">
        <v>20</v>
      </c>
      <c r="DV5" s="273"/>
      <c r="DW5" s="273" t="s">
        <v>21</v>
      </c>
      <c r="DX5" s="273"/>
      <c r="DY5" s="273" t="s">
        <v>22</v>
      </c>
      <c r="DZ5" s="273"/>
      <c r="EA5" s="273" t="s">
        <v>23</v>
      </c>
      <c r="EB5" s="273"/>
      <c r="EC5" s="273" t="s">
        <v>24</v>
      </c>
      <c r="ED5" s="273"/>
      <c r="EE5" s="273" t="s">
        <v>102</v>
      </c>
      <c r="EF5" s="273"/>
      <c r="EG5" s="273" t="s">
        <v>104</v>
      </c>
      <c r="EH5" s="274"/>
    </row>
    <row r="6" spans="1:138" s="1" customFormat="1" ht="65.25" customHeight="1" thickBot="1" x14ac:dyDescent="0.3">
      <c r="A6" s="325"/>
      <c r="B6" s="328"/>
      <c r="C6" s="334"/>
      <c r="D6" s="299"/>
      <c r="E6" s="338"/>
      <c r="F6" s="277"/>
      <c r="G6" s="277"/>
      <c r="H6" s="277"/>
      <c r="I6" s="277"/>
      <c r="J6" s="280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 t="s">
        <v>2</v>
      </c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4"/>
      <c r="AL6" s="346"/>
      <c r="AM6" s="292" t="s">
        <v>3</v>
      </c>
      <c r="AN6" s="343" t="s">
        <v>2</v>
      </c>
      <c r="AO6" s="295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 t="s">
        <v>2</v>
      </c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97"/>
      <c r="BO6" s="299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302"/>
      <c r="CC6" s="302"/>
      <c r="CD6" s="302"/>
      <c r="CE6" s="302"/>
      <c r="CF6" s="302"/>
      <c r="CG6" s="302"/>
      <c r="CH6" s="302"/>
      <c r="CI6" s="302"/>
      <c r="CJ6" s="302"/>
      <c r="CK6" s="302"/>
      <c r="CL6" s="302"/>
      <c r="CM6" s="302"/>
      <c r="CN6" s="303"/>
      <c r="CO6" s="305"/>
      <c r="CP6" s="314"/>
      <c r="CQ6" s="314"/>
      <c r="CR6" s="317"/>
      <c r="CS6" s="320"/>
      <c r="CT6" s="133">
        <v>9.0999999999999998E-2</v>
      </c>
      <c r="CU6" s="133">
        <v>4.4999999999999998E-2</v>
      </c>
      <c r="CV6" s="133">
        <v>9.0999999999999998E-2</v>
      </c>
      <c r="CW6" s="133">
        <v>9.0999999999999998E-2</v>
      </c>
      <c r="CX6" s="133">
        <v>9.0999999999999998E-2</v>
      </c>
      <c r="CY6" s="133">
        <v>9.0999999999999998E-2</v>
      </c>
      <c r="CZ6" s="133">
        <v>9.0999999999999998E-2</v>
      </c>
      <c r="DA6" s="133">
        <v>9.0999999999999998E-2</v>
      </c>
      <c r="DB6" s="133">
        <v>9.0999999999999998E-2</v>
      </c>
      <c r="DC6" s="133">
        <v>9.0999999999999998E-2</v>
      </c>
      <c r="DD6" s="133">
        <v>9.0999999999999998E-2</v>
      </c>
      <c r="DE6" s="133">
        <v>4.4999999999999998E-2</v>
      </c>
      <c r="DF6" s="135">
        <v>0.13600000000000001</v>
      </c>
      <c r="DG6" s="307"/>
      <c r="DH6" s="308"/>
      <c r="DI6" s="310"/>
      <c r="DJ6" s="311"/>
      <c r="DK6" s="305" t="s">
        <v>25</v>
      </c>
      <c r="DL6" s="314" t="s">
        <v>26</v>
      </c>
      <c r="DM6" s="322" t="s">
        <v>27</v>
      </c>
      <c r="DN6" s="266" t="s">
        <v>26</v>
      </c>
      <c r="DO6" s="266" t="s">
        <v>27</v>
      </c>
      <c r="DP6" s="266" t="s">
        <v>26</v>
      </c>
      <c r="DQ6" s="266" t="s">
        <v>27</v>
      </c>
      <c r="DR6" s="266" t="s">
        <v>26</v>
      </c>
      <c r="DS6" s="266" t="s">
        <v>27</v>
      </c>
      <c r="DT6" s="266" t="s">
        <v>26</v>
      </c>
      <c r="DU6" s="266" t="s">
        <v>27</v>
      </c>
      <c r="DV6" s="266" t="s">
        <v>26</v>
      </c>
      <c r="DW6" s="266" t="s">
        <v>27</v>
      </c>
      <c r="DX6" s="266" t="s">
        <v>26</v>
      </c>
      <c r="DY6" s="266" t="s">
        <v>27</v>
      </c>
      <c r="DZ6" s="266" t="s">
        <v>26</v>
      </c>
      <c r="EA6" s="266" t="s">
        <v>27</v>
      </c>
      <c r="EB6" s="266" t="s">
        <v>26</v>
      </c>
      <c r="EC6" s="266" t="s">
        <v>27</v>
      </c>
      <c r="ED6" s="266" t="s">
        <v>26</v>
      </c>
      <c r="EE6" s="266" t="s">
        <v>27</v>
      </c>
      <c r="EF6" s="266" t="s">
        <v>26</v>
      </c>
      <c r="EG6" s="266" t="s">
        <v>27</v>
      </c>
      <c r="EH6" s="268" t="s">
        <v>26</v>
      </c>
    </row>
    <row r="7" spans="1:138" s="1" customFormat="1" ht="82.5" customHeight="1" thickBot="1" x14ac:dyDescent="0.3">
      <c r="A7" s="326"/>
      <c r="B7" s="329"/>
      <c r="C7" s="335"/>
      <c r="D7" s="336"/>
      <c r="E7" s="339"/>
      <c r="F7" s="278"/>
      <c r="G7" s="278"/>
      <c r="H7" s="278"/>
      <c r="I7" s="278"/>
      <c r="J7" s="281"/>
      <c r="K7" s="123" t="s">
        <v>7</v>
      </c>
      <c r="L7" s="123" t="s">
        <v>8</v>
      </c>
      <c r="M7" s="123" t="s">
        <v>9</v>
      </c>
      <c r="N7" s="123" t="s">
        <v>10</v>
      </c>
      <c r="O7" s="123" t="s">
        <v>9</v>
      </c>
      <c r="P7" s="123" t="s">
        <v>11</v>
      </c>
      <c r="Q7" s="123" t="s">
        <v>11</v>
      </c>
      <c r="R7" s="123" t="s">
        <v>10</v>
      </c>
      <c r="S7" s="123" t="s">
        <v>12</v>
      </c>
      <c r="T7" s="123" t="s">
        <v>13</v>
      </c>
      <c r="U7" s="123" t="s">
        <v>14</v>
      </c>
      <c r="V7" s="123" t="s">
        <v>15</v>
      </c>
      <c r="W7" s="84" t="s">
        <v>16</v>
      </c>
      <c r="X7" s="123" t="s">
        <v>7</v>
      </c>
      <c r="Y7" s="123" t="s">
        <v>8</v>
      </c>
      <c r="Z7" s="123" t="s">
        <v>9</v>
      </c>
      <c r="AA7" s="123" t="s">
        <v>10</v>
      </c>
      <c r="AB7" s="123" t="s">
        <v>9</v>
      </c>
      <c r="AC7" s="123" t="s">
        <v>11</v>
      </c>
      <c r="AD7" s="123" t="s">
        <v>11</v>
      </c>
      <c r="AE7" s="123" t="s">
        <v>10</v>
      </c>
      <c r="AF7" s="123" t="s">
        <v>12</v>
      </c>
      <c r="AG7" s="123" t="s">
        <v>13</v>
      </c>
      <c r="AH7" s="123" t="s">
        <v>14</v>
      </c>
      <c r="AI7" s="123" t="s">
        <v>15</v>
      </c>
      <c r="AJ7" s="84" t="s">
        <v>16</v>
      </c>
      <c r="AK7" s="285"/>
      <c r="AL7" s="347"/>
      <c r="AM7" s="293"/>
      <c r="AN7" s="344"/>
      <c r="AO7" s="127" t="s">
        <v>7</v>
      </c>
      <c r="AP7" s="123" t="s">
        <v>8</v>
      </c>
      <c r="AQ7" s="123" t="s">
        <v>9</v>
      </c>
      <c r="AR7" s="123" t="s">
        <v>10</v>
      </c>
      <c r="AS7" s="123" t="s">
        <v>9</v>
      </c>
      <c r="AT7" s="123" t="s">
        <v>11</v>
      </c>
      <c r="AU7" s="123" t="s">
        <v>11</v>
      </c>
      <c r="AV7" s="123" t="s">
        <v>10</v>
      </c>
      <c r="AW7" s="123" t="s">
        <v>12</v>
      </c>
      <c r="AX7" s="123" t="s">
        <v>13</v>
      </c>
      <c r="AY7" s="123" t="s">
        <v>14</v>
      </c>
      <c r="AZ7" s="123" t="s">
        <v>15</v>
      </c>
      <c r="BA7" s="84" t="s">
        <v>16</v>
      </c>
      <c r="BB7" s="123" t="s">
        <v>7</v>
      </c>
      <c r="BC7" s="123" t="s">
        <v>8</v>
      </c>
      <c r="BD7" s="123" t="s">
        <v>9</v>
      </c>
      <c r="BE7" s="123" t="s">
        <v>10</v>
      </c>
      <c r="BF7" s="123" t="s">
        <v>9</v>
      </c>
      <c r="BG7" s="123" t="s">
        <v>11</v>
      </c>
      <c r="BH7" s="123" t="s">
        <v>11</v>
      </c>
      <c r="BI7" s="123" t="s">
        <v>10</v>
      </c>
      <c r="BJ7" s="123" t="s">
        <v>12</v>
      </c>
      <c r="BK7" s="123" t="s">
        <v>13</v>
      </c>
      <c r="BL7" s="123" t="s">
        <v>14</v>
      </c>
      <c r="BM7" s="123" t="s">
        <v>15</v>
      </c>
      <c r="BN7" s="112" t="s">
        <v>16</v>
      </c>
      <c r="BO7" s="82" t="s">
        <v>7</v>
      </c>
      <c r="BP7" s="81" t="s">
        <v>8</v>
      </c>
      <c r="BQ7" s="81" t="s">
        <v>9</v>
      </c>
      <c r="BR7" s="81" t="s">
        <v>10</v>
      </c>
      <c r="BS7" s="81" t="s">
        <v>9</v>
      </c>
      <c r="BT7" s="81" t="s">
        <v>11</v>
      </c>
      <c r="BU7" s="81" t="s">
        <v>11</v>
      </c>
      <c r="BV7" s="81" t="s">
        <v>10</v>
      </c>
      <c r="BW7" s="81" t="s">
        <v>12</v>
      </c>
      <c r="BX7" s="81" t="s">
        <v>13</v>
      </c>
      <c r="BY7" s="81" t="s">
        <v>14</v>
      </c>
      <c r="BZ7" s="44" t="s">
        <v>15</v>
      </c>
      <c r="CA7" s="226" t="s">
        <v>16</v>
      </c>
      <c r="CB7" s="81" t="s">
        <v>7</v>
      </c>
      <c r="CC7" s="81" t="s">
        <v>8</v>
      </c>
      <c r="CD7" s="81" t="s">
        <v>9</v>
      </c>
      <c r="CE7" s="81" t="s">
        <v>10</v>
      </c>
      <c r="CF7" s="81" t="s">
        <v>9</v>
      </c>
      <c r="CG7" s="81" t="s">
        <v>11</v>
      </c>
      <c r="CH7" s="81" t="s">
        <v>11</v>
      </c>
      <c r="CI7" s="81" t="s">
        <v>10</v>
      </c>
      <c r="CJ7" s="81" t="s">
        <v>12</v>
      </c>
      <c r="CK7" s="81" t="s">
        <v>13</v>
      </c>
      <c r="CL7" s="81" t="s">
        <v>14</v>
      </c>
      <c r="CM7" s="81" t="s">
        <v>15</v>
      </c>
      <c r="CN7" s="233" t="s">
        <v>16</v>
      </c>
      <c r="CO7" s="306"/>
      <c r="CP7" s="315"/>
      <c r="CQ7" s="315"/>
      <c r="CR7" s="318"/>
      <c r="CS7" s="321"/>
      <c r="CT7" s="123" t="s">
        <v>7</v>
      </c>
      <c r="CU7" s="123" t="s">
        <v>8</v>
      </c>
      <c r="CV7" s="123" t="s">
        <v>9</v>
      </c>
      <c r="CW7" s="123" t="s">
        <v>10</v>
      </c>
      <c r="CX7" s="123" t="s">
        <v>9</v>
      </c>
      <c r="CY7" s="123" t="s">
        <v>11</v>
      </c>
      <c r="CZ7" s="123" t="s">
        <v>11</v>
      </c>
      <c r="DA7" s="123" t="s">
        <v>10</v>
      </c>
      <c r="DB7" s="123" t="s">
        <v>12</v>
      </c>
      <c r="DC7" s="123" t="s">
        <v>13</v>
      </c>
      <c r="DD7" s="123" t="s">
        <v>14</v>
      </c>
      <c r="DE7" s="123" t="s">
        <v>15</v>
      </c>
      <c r="DF7" s="134" t="s">
        <v>16</v>
      </c>
      <c r="DG7" s="70" t="s">
        <v>132</v>
      </c>
      <c r="DH7" s="309"/>
      <c r="DI7" s="310"/>
      <c r="DJ7" s="311"/>
      <c r="DK7" s="306"/>
      <c r="DL7" s="315"/>
      <c r="DM7" s="323"/>
      <c r="DN7" s="267"/>
      <c r="DO7" s="267"/>
      <c r="DP7" s="267"/>
      <c r="DQ7" s="267"/>
      <c r="DR7" s="267"/>
      <c r="DS7" s="267"/>
      <c r="DT7" s="267"/>
      <c r="DU7" s="267"/>
      <c r="DV7" s="267"/>
      <c r="DW7" s="267"/>
      <c r="DX7" s="267"/>
      <c r="DY7" s="267"/>
      <c r="DZ7" s="267"/>
      <c r="EA7" s="267"/>
      <c r="EB7" s="267"/>
      <c r="EC7" s="267"/>
      <c r="ED7" s="267"/>
      <c r="EE7" s="267"/>
      <c r="EF7" s="267"/>
      <c r="EG7" s="267"/>
      <c r="EH7" s="269"/>
    </row>
    <row r="8" spans="1:138" ht="120" customHeight="1" thickTop="1" thickBot="1" x14ac:dyDescent="0.3">
      <c r="A8" s="150">
        <v>1</v>
      </c>
      <c r="B8" s="153" t="s">
        <v>28</v>
      </c>
      <c r="C8" s="220" t="s">
        <v>199</v>
      </c>
      <c r="D8" s="192">
        <f t="shared" ref="D8:D21" si="0">E8+F8+G8+I8</f>
        <v>2503</v>
      </c>
      <c r="E8" s="46">
        <v>613</v>
      </c>
      <c r="F8" s="47">
        <v>1224</v>
      </c>
      <c r="G8" s="47">
        <v>666</v>
      </c>
      <c r="H8" s="48">
        <v>253</v>
      </c>
      <c r="I8" s="49">
        <v>0</v>
      </c>
      <c r="J8" s="45">
        <f>SUM(E8:I8)</f>
        <v>2756</v>
      </c>
      <c r="K8" s="107">
        <v>94</v>
      </c>
      <c r="L8" s="107">
        <v>54</v>
      </c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85">
        <f>SUM(K8:V8)</f>
        <v>148</v>
      </c>
      <c r="X8" s="107">
        <v>28</v>
      </c>
      <c r="Y8" s="107">
        <v>5</v>
      </c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89">
        <f>SUM(X8:AI8)</f>
        <v>33</v>
      </c>
      <c r="AK8" s="93">
        <f>W8+AJ8</f>
        <v>181</v>
      </c>
      <c r="AL8" s="154">
        <f t="shared" ref="AL8:AL39" si="1">E8+I8+W8</f>
        <v>761</v>
      </c>
      <c r="AM8" s="155">
        <f t="shared" ref="AM8" si="2">I8</f>
        <v>0</v>
      </c>
      <c r="AN8" s="156">
        <f t="shared" ref="AN8:AN39" si="3">F8+AJ8</f>
        <v>1257</v>
      </c>
      <c r="AO8" s="76">
        <v>205</v>
      </c>
      <c r="AP8" s="50">
        <v>90</v>
      </c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89">
        <f>SUM(AO8:AZ8)</f>
        <v>295</v>
      </c>
      <c r="BB8" s="107">
        <v>2</v>
      </c>
      <c r="BC8" s="107">
        <v>1</v>
      </c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28">
        <f t="shared" ref="BN8:BN39" si="4">SUM(BB8:BM8)</f>
        <v>3</v>
      </c>
      <c r="BO8" s="117">
        <v>0</v>
      </c>
      <c r="BP8" s="47">
        <v>1</v>
      </c>
      <c r="BQ8" s="47"/>
      <c r="BR8" s="47"/>
      <c r="BS8" s="47"/>
      <c r="BT8" s="47"/>
      <c r="BU8" s="47"/>
      <c r="BV8" s="47"/>
      <c r="BW8" s="47"/>
      <c r="BX8" s="47"/>
      <c r="BY8" s="47"/>
      <c r="BZ8" s="118"/>
      <c r="CA8" s="227">
        <f t="shared" ref="CA8:CA14" si="5">SUM(BO8:BZ8)</f>
        <v>1</v>
      </c>
      <c r="CB8" s="47">
        <v>0</v>
      </c>
      <c r="CC8" s="47">
        <v>0</v>
      </c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234">
        <f t="shared" ref="CN8:CN21" si="6">SUM(CB8:CM8)</f>
        <v>0</v>
      </c>
      <c r="CO8" s="182">
        <f>AL8-BA8-CA8</f>
        <v>465</v>
      </c>
      <c r="CP8" s="52">
        <f t="shared" ref="CP8" si="7">I8</f>
        <v>0</v>
      </c>
      <c r="CQ8" s="129">
        <f t="shared" ref="CQ8" si="8">AN8-BN8-CN8</f>
        <v>1254</v>
      </c>
      <c r="CR8" s="183">
        <f>SUM(CO8:CQ8)-CP8</f>
        <v>1719</v>
      </c>
      <c r="CS8" s="197">
        <f t="shared" ref="CS8:CS39" si="9">BA8</f>
        <v>295</v>
      </c>
      <c r="CT8" s="120">
        <f>AO8/DG8</f>
        <v>0.17083333333333334</v>
      </c>
      <c r="CU8" s="120">
        <f>AP8/DG8</f>
        <v>7.4999999999999997E-2</v>
      </c>
      <c r="CV8" s="120">
        <f>AQ8/DG8</f>
        <v>0</v>
      </c>
      <c r="CW8" s="120">
        <f>AR8/DG8</f>
        <v>0</v>
      </c>
      <c r="CX8" s="120">
        <f>AS8/DG8</f>
        <v>0</v>
      </c>
      <c r="CY8" s="120">
        <f>AT8/DG8</f>
        <v>0</v>
      </c>
      <c r="CZ8" s="120">
        <f>AU8/DG8</f>
        <v>0</v>
      </c>
      <c r="DA8" s="120">
        <f>AV8/DG8</f>
        <v>0</v>
      </c>
      <c r="DB8" s="120">
        <f>AW8/DG8</f>
        <v>0</v>
      </c>
      <c r="DC8" s="120">
        <f>AX8/DG8</f>
        <v>0</v>
      </c>
      <c r="DD8" s="120">
        <f>AY8/DG8</f>
        <v>0</v>
      </c>
      <c r="DE8" s="120">
        <f>AZ8/DG8</f>
        <v>0</v>
      </c>
      <c r="DF8" s="240">
        <f>SUM(CT8:DE8)</f>
        <v>0.24583333333333335</v>
      </c>
      <c r="DG8" s="51">
        <v>1200</v>
      </c>
      <c r="DH8" s="198">
        <v>54</v>
      </c>
      <c r="DI8" s="192">
        <f>DG8*1.3</f>
        <v>1560</v>
      </c>
      <c r="DJ8" s="209">
        <f>DG8*1.7</f>
        <v>2040</v>
      </c>
      <c r="DK8" s="214"/>
      <c r="DL8" s="136"/>
      <c r="DM8" s="157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7"/>
    </row>
    <row r="9" spans="1:138" ht="120" customHeight="1" thickBot="1" x14ac:dyDescent="0.3">
      <c r="A9" s="151">
        <v>2</v>
      </c>
      <c r="B9" s="158" t="s">
        <v>29</v>
      </c>
      <c r="C9" s="221" t="s">
        <v>200</v>
      </c>
      <c r="D9" s="193">
        <f t="shared" si="0"/>
        <v>3732</v>
      </c>
      <c r="E9" s="18">
        <v>995</v>
      </c>
      <c r="F9" s="28">
        <v>1291</v>
      </c>
      <c r="G9" s="28">
        <v>1446</v>
      </c>
      <c r="H9" s="29">
        <v>389</v>
      </c>
      <c r="I9" s="30">
        <v>0</v>
      </c>
      <c r="J9" s="17">
        <f t="shared" ref="J9:J72" si="10">SUM(E9:I9)</f>
        <v>4121</v>
      </c>
      <c r="K9" s="108">
        <v>174</v>
      </c>
      <c r="L9" s="108">
        <v>11</v>
      </c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86">
        <f t="shared" ref="W9:W40" si="11">SUM(K9:V9)</f>
        <v>185</v>
      </c>
      <c r="X9" s="108">
        <v>569</v>
      </c>
      <c r="Y9" s="108">
        <v>12</v>
      </c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90">
        <f t="shared" ref="AJ9:AJ39" si="12">SUM(X9:AI9)</f>
        <v>581</v>
      </c>
      <c r="AK9" s="94">
        <f t="shared" ref="AK9:AK39" si="13">W9+AJ9</f>
        <v>766</v>
      </c>
      <c r="AL9" s="98">
        <f t="shared" si="1"/>
        <v>1180</v>
      </c>
      <c r="AM9" s="99">
        <f t="shared" ref="AM9:AM72" si="14">I9</f>
        <v>0</v>
      </c>
      <c r="AN9" s="100">
        <f t="shared" si="3"/>
        <v>1872</v>
      </c>
      <c r="AO9" s="77">
        <v>256</v>
      </c>
      <c r="AP9" s="19">
        <v>40</v>
      </c>
      <c r="AQ9" s="19"/>
      <c r="AR9" s="19"/>
      <c r="AS9" s="19"/>
      <c r="AT9" s="19"/>
      <c r="AU9" s="21"/>
      <c r="AV9" s="21"/>
      <c r="AW9" s="21"/>
      <c r="AX9" s="21"/>
      <c r="AY9" s="21"/>
      <c r="AZ9" s="21"/>
      <c r="BA9" s="90">
        <f t="shared" ref="BA9:BA39" si="15">SUM(AO9:AZ9)</f>
        <v>296</v>
      </c>
      <c r="BB9" s="108">
        <v>20</v>
      </c>
      <c r="BC9" s="108">
        <v>1</v>
      </c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13">
        <f t="shared" si="4"/>
        <v>21</v>
      </c>
      <c r="BO9" s="71">
        <v>2</v>
      </c>
      <c r="BP9" s="28">
        <v>2</v>
      </c>
      <c r="BQ9" s="28"/>
      <c r="BR9" s="28"/>
      <c r="BS9" s="28"/>
      <c r="BT9" s="28"/>
      <c r="BU9" s="28"/>
      <c r="BV9" s="28"/>
      <c r="BW9" s="28"/>
      <c r="BX9" s="28"/>
      <c r="BY9" s="28"/>
      <c r="BZ9" s="31"/>
      <c r="CA9" s="228">
        <f t="shared" si="5"/>
        <v>4</v>
      </c>
      <c r="CB9" s="28">
        <v>149</v>
      </c>
      <c r="CC9" s="28">
        <v>34</v>
      </c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35">
        <f t="shared" si="6"/>
        <v>183</v>
      </c>
      <c r="CO9" s="184">
        <f t="shared" ref="CO9:CO72" si="16">AL9-BA9-CA9</f>
        <v>880</v>
      </c>
      <c r="CP9" s="42">
        <f t="shared" ref="CP9:CP72" si="17">I9</f>
        <v>0</v>
      </c>
      <c r="CQ9" s="130">
        <f t="shared" ref="CQ9:CQ72" si="18">AN9-BN9-CN9</f>
        <v>1668</v>
      </c>
      <c r="CR9" s="185">
        <f t="shared" ref="CR9:CR72" si="19">SUM(CO9:CQ9)-CP9</f>
        <v>2548</v>
      </c>
      <c r="CS9" s="199">
        <f t="shared" si="9"/>
        <v>296</v>
      </c>
      <c r="CT9" s="38">
        <f>AO9/DG9</f>
        <v>0.21333333333333335</v>
      </c>
      <c r="CU9" s="38">
        <f t="shared" ref="CU9:CU72" si="20">AP9/DG9</f>
        <v>3.3333333333333333E-2</v>
      </c>
      <c r="CV9" s="38">
        <f t="shared" ref="CV9:CV72" si="21">AQ9/DG9</f>
        <v>0</v>
      </c>
      <c r="CW9" s="38">
        <f t="shared" ref="CW9:CW72" si="22">AR9/DG9</f>
        <v>0</v>
      </c>
      <c r="CX9" s="38">
        <f t="shared" ref="CX9:CX72" si="23">AS9/DG9</f>
        <v>0</v>
      </c>
      <c r="CY9" s="38">
        <f t="shared" ref="CY9:CY72" si="24">AT9/DG9</f>
        <v>0</v>
      </c>
      <c r="CZ9" s="38">
        <f t="shared" ref="CZ9:CZ72" si="25">AU9/DG9</f>
        <v>0</v>
      </c>
      <c r="DA9" s="38">
        <f t="shared" ref="DA9:DA72" si="26">AV9/DG9</f>
        <v>0</v>
      </c>
      <c r="DB9" s="38">
        <f t="shared" ref="DB9:DB72" si="27">AW9/DG9</f>
        <v>0</v>
      </c>
      <c r="DC9" s="38">
        <f t="shared" ref="DC9:DC72" si="28">AX9/DG9</f>
        <v>0</v>
      </c>
      <c r="DD9" s="38">
        <f t="shared" ref="DD9:DD72" si="29">AY9/DG9</f>
        <v>0</v>
      </c>
      <c r="DE9" s="38">
        <f t="shared" ref="DE9:DE72" si="30">AZ9/DG9</f>
        <v>0</v>
      </c>
      <c r="DF9" s="241">
        <f t="shared" ref="DF9:DF72" si="31">SUM(CT9:DE9)</f>
        <v>0.24666666666666667</v>
      </c>
      <c r="DG9" s="20">
        <v>1200</v>
      </c>
      <c r="DH9" s="200">
        <v>54</v>
      </c>
      <c r="DI9" s="193">
        <f t="shared" ref="DI9:DI72" si="32">DG9*1.3</f>
        <v>1560</v>
      </c>
      <c r="DJ9" s="210">
        <f t="shared" ref="DJ9:DJ72" si="33">DG9*1.7</f>
        <v>2040</v>
      </c>
      <c r="DK9" s="215"/>
      <c r="DL9" s="110"/>
      <c r="DM9" s="142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38"/>
    </row>
    <row r="10" spans="1:138" ht="120" customHeight="1" thickBot="1" x14ac:dyDescent="0.3">
      <c r="A10" s="151">
        <v>3</v>
      </c>
      <c r="B10" s="158" t="s">
        <v>30</v>
      </c>
      <c r="C10" s="221" t="s">
        <v>201</v>
      </c>
      <c r="D10" s="193">
        <f t="shared" si="0"/>
        <v>2439</v>
      </c>
      <c r="E10" s="18">
        <v>499</v>
      </c>
      <c r="F10" s="28">
        <v>1369</v>
      </c>
      <c r="G10" s="28">
        <v>571</v>
      </c>
      <c r="H10" s="29">
        <v>187</v>
      </c>
      <c r="I10" s="30">
        <v>0</v>
      </c>
      <c r="J10" s="17">
        <f t="shared" si="10"/>
        <v>2626</v>
      </c>
      <c r="K10" s="108">
        <v>175</v>
      </c>
      <c r="L10" s="108">
        <v>95</v>
      </c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86">
        <f t="shared" si="11"/>
        <v>270</v>
      </c>
      <c r="X10" s="108">
        <v>72</v>
      </c>
      <c r="Y10" s="108">
        <v>71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90">
        <f t="shared" si="12"/>
        <v>143</v>
      </c>
      <c r="AK10" s="94">
        <f t="shared" si="13"/>
        <v>413</v>
      </c>
      <c r="AL10" s="98">
        <f t="shared" si="1"/>
        <v>769</v>
      </c>
      <c r="AM10" s="99">
        <f t="shared" si="14"/>
        <v>0</v>
      </c>
      <c r="AN10" s="100">
        <f t="shared" si="3"/>
        <v>1512</v>
      </c>
      <c r="AO10" s="77">
        <v>106</v>
      </c>
      <c r="AP10" s="19">
        <v>110</v>
      </c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90">
        <f t="shared" si="15"/>
        <v>216</v>
      </c>
      <c r="BB10" s="108">
        <v>0</v>
      </c>
      <c r="BC10" s="108">
        <v>5</v>
      </c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13">
        <f t="shared" si="4"/>
        <v>5</v>
      </c>
      <c r="BO10" s="71">
        <v>0</v>
      </c>
      <c r="BP10" s="28">
        <v>1</v>
      </c>
      <c r="BQ10" s="28"/>
      <c r="BR10" s="28"/>
      <c r="BS10" s="28"/>
      <c r="BT10" s="28"/>
      <c r="BU10" s="28"/>
      <c r="BV10" s="28"/>
      <c r="BW10" s="28"/>
      <c r="BX10" s="28"/>
      <c r="BY10" s="28"/>
      <c r="BZ10" s="31"/>
      <c r="CA10" s="228">
        <f t="shared" si="5"/>
        <v>1</v>
      </c>
      <c r="CB10" s="28">
        <v>124</v>
      </c>
      <c r="CC10" s="28">
        <v>314</v>
      </c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35">
        <f t="shared" si="6"/>
        <v>438</v>
      </c>
      <c r="CO10" s="184">
        <f t="shared" si="16"/>
        <v>552</v>
      </c>
      <c r="CP10" s="42">
        <f t="shared" si="17"/>
        <v>0</v>
      </c>
      <c r="CQ10" s="130">
        <f t="shared" si="18"/>
        <v>1069</v>
      </c>
      <c r="CR10" s="185">
        <f t="shared" si="19"/>
        <v>1621</v>
      </c>
      <c r="CS10" s="199">
        <f t="shared" si="9"/>
        <v>216</v>
      </c>
      <c r="CT10" s="38">
        <f t="shared" ref="CT10:CT72" si="34">AO10/DG10</f>
        <v>8.8333333333333333E-2</v>
      </c>
      <c r="CU10" s="38">
        <f t="shared" si="20"/>
        <v>9.166666666666666E-2</v>
      </c>
      <c r="CV10" s="38">
        <f t="shared" si="21"/>
        <v>0</v>
      </c>
      <c r="CW10" s="38">
        <f t="shared" si="22"/>
        <v>0</v>
      </c>
      <c r="CX10" s="38">
        <f t="shared" si="23"/>
        <v>0</v>
      </c>
      <c r="CY10" s="38">
        <f t="shared" si="24"/>
        <v>0</v>
      </c>
      <c r="CZ10" s="38">
        <f t="shared" si="25"/>
        <v>0</v>
      </c>
      <c r="DA10" s="38">
        <f t="shared" si="26"/>
        <v>0</v>
      </c>
      <c r="DB10" s="38">
        <f t="shared" si="27"/>
        <v>0</v>
      </c>
      <c r="DC10" s="38">
        <f t="shared" si="28"/>
        <v>0</v>
      </c>
      <c r="DD10" s="38">
        <f t="shared" si="29"/>
        <v>0</v>
      </c>
      <c r="DE10" s="38">
        <f t="shared" si="30"/>
        <v>0</v>
      </c>
      <c r="DF10" s="241">
        <f t="shared" si="31"/>
        <v>0.18</v>
      </c>
      <c r="DG10" s="20">
        <v>1200</v>
      </c>
      <c r="DH10" s="200">
        <v>54</v>
      </c>
      <c r="DI10" s="193">
        <f t="shared" si="32"/>
        <v>1560</v>
      </c>
      <c r="DJ10" s="210">
        <f t="shared" si="33"/>
        <v>2040</v>
      </c>
      <c r="DK10" s="215"/>
      <c r="DL10" s="110"/>
      <c r="DM10" s="142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38"/>
    </row>
    <row r="11" spans="1:138" ht="120" customHeight="1" thickBot="1" x14ac:dyDescent="0.3">
      <c r="A11" s="151">
        <v>4</v>
      </c>
      <c r="B11" s="158" t="s">
        <v>31</v>
      </c>
      <c r="C11" s="221" t="s">
        <v>202</v>
      </c>
      <c r="D11" s="193">
        <f t="shared" si="0"/>
        <v>655</v>
      </c>
      <c r="E11" s="18">
        <v>189</v>
      </c>
      <c r="F11" s="28">
        <v>374</v>
      </c>
      <c r="G11" s="28">
        <v>92</v>
      </c>
      <c r="H11" s="29">
        <v>1000</v>
      </c>
      <c r="I11" s="30">
        <v>0</v>
      </c>
      <c r="J11" s="17">
        <f t="shared" si="10"/>
        <v>1655</v>
      </c>
      <c r="K11" s="108">
        <v>92</v>
      </c>
      <c r="L11" s="108">
        <v>27</v>
      </c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86">
        <f t="shared" si="11"/>
        <v>119</v>
      </c>
      <c r="X11" s="108">
        <v>19</v>
      </c>
      <c r="Y11" s="108">
        <v>7</v>
      </c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90">
        <f>SUM(X11:AI11)</f>
        <v>26</v>
      </c>
      <c r="AK11" s="94">
        <f t="shared" si="13"/>
        <v>145</v>
      </c>
      <c r="AL11" s="98">
        <f t="shared" si="1"/>
        <v>308</v>
      </c>
      <c r="AM11" s="99">
        <f t="shared" si="14"/>
        <v>0</v>
      </c>
      <c r="AN11" s="100">
        <f t="shared" si="3"/>
        <v>400</v>
      </c>
      <c r="AO11" s="77">
        <v>146</v>
      </c>
      <c r="AP11" s="19">
        <v>57</v>
      </c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90">
        <f t="shared" si="15"/>
        <v>203</v>
      </c>
      <c r="BB11" s="108">
        <v>4</v>
      </c>
      <c r="BC11" s="108">
        <v>1</v>
      </c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13">
        <f t="shared" si="4"/>
        <v>5</v>
      </c>
      <c r="BO11" s="71">
        <v>0</v>
      </c>
      <c r="BP11" s="28">
        <v>0</v>
      </c>
      <c r="BQ11" s="28"/>
      <c r="BR11" s="28"/>
      <c r="BS11" s="28"/>
      <c r="BT11" s="28"/>
      <c r="BU11" s="28"/>
      <c r="BV11" s="28"/>
      <c r="BW11" s="28"/>
      <c r="BX11" s="28"/>
      <c r="BY11" s="28"/>
      <c r="BZ11" s="31"/>
      <c r="CA11" s="228">
        <f t="shared" si="5"/>
        <v>0</v>
      </c>
      <c r="CB11" s="28">
        <v>0</v>
      </c>
      <c r="CC11" s="28">
        <v>0</v>
      </c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35">
        <f t="shared" si="6"/>
        <v>0</v>
      </c>
      <c r="CO11" s="184">
        <f t="shared" si="16"/>
        <v>105</v>
      </c>
      <c r="CP11" s="42">
        <f t="shared" si="17"/>
        <v>0</v>
      </c>
      <c r="CQ11" s="130">
        <f t="shared" si="18"/>
        <v>395</v>
      </c>
      <c r="CR11" s="185">
        <f t="shared" si="19"/>
        <v>500</v>
      </c>
      <c r="CS11" s="199">
        <f t="shared" si="9"/>
        <v>203</v>
      </c>
      <c r="CT11" s="38">
        <f t="shared" si="34"/>
        <v>9.7333333333333327E-2</v>
      </c>
      <c r="CU11" s="38">
        <f t="shared" si="20"/>
        <v>3.7999999999999999E-2</v>
      </c>
      <c r="CV11" s="38">
        <f t="shared" si="21"/>
        <v>0</v>
      </c>
      <c r="CW11" s="38">
        <f t="shared" si="22"/>
        <v>0</v>
      </c>
      <c r="CX11" s="38">
        <f t="shared" si="23"/>
        <v>0</v>
      </c>
      <c r="CY11" s="38">
        <f t="shared" si="24"/>
        <v>0</v>
      </c>
      <c r="CZ11" s="38">
        <f t="shared" si="25"/>
        <v>0</v>
      </c>
      <c r="DA11" s="38">
        <f t="shared" si="26"/>
        <v>0</v>
      </c>
      <c r="DB11" s="38">
        <f t="shared" si="27"/>
        <v>0</v>
      </c>
      <c r="DC11" s="38">
        <f t="shared" si="28"/>
        <v>0</v>
      </c>
      <c r="DD11" s="38">
        <f t="shared" si="29"/>
        <v>0</v>
      </c>
      <c r="DE11" s="38">
        <f t="shared" si="30"/>
        <v>0</v>
      </c>
      <c r="DF11" s="242">
        <f t="shared" si="31"/>
        <v>0.13533333333333333</v>
      </c>
      <c r="DG11" s="20">
        <v>1500</v>
      </c>
      <c r="DH11" s="200">
        <v>67.5</v>
      </c>
      <c r="DI11" s="193">
        <f t="shared" si="32"/>
        <v>1950</v>
      </c>
      <c r="DJ11" s="210">
        <f t="shared" si="33"/>
        <v>2550</v>
      </c>
      <c r="DK11" s="215"/>
      <c r="DL11" s="110"/>
      <c r="DM11" s="142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38"/>
    </row>
    <row r="12" spans="1:138" ht="120" customHeight="1" thickBot="1" x14ac:dyDescent="0.3">
      <c r="A12" s="151">
        <v>5</v>
      </c>
      <c r="B12" s="158" t="s">
        <v>32</v>
      </c>
      <c r="C12" s="221" t="s">
        <v>203</v>
      </c>
      <c r="D12" s="193">
        <f t="shared" si="0"/>
        <v>2207</v>
      </c>
      <c r="E12" s="18">
        <v>605</v>
      </c>
      <c r="F12" s="28">
        <v>1263</v>
      </c>
      <c r="G12" s="28">
        <v>339</v>
      </c>
      <c r="H12" s="29">
        <v>32</v>
      </c>
      <c r="I12" s="30">
        <v>0</v>
      </c>
      <c r="J12" s="17">
        <f t="shared" si="10"/>
        <v>2239</v>
      </c>
      <c r="K12" s="108">
        <v>55</v>
      </c>
      <c r="L12" s="108">
        <v>24</v>
      </c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86">
        <f t="shared" si="11"/>
        <v>79</v>
      </c>
      <c r="X12" s="108">
        <v>94</v>
      </c>
      <c r="Y12" s="108">
        <v>34</v>
      </c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90">
        <f t="shared" si="12"/>
        <v>128</v>
      </c>
      <c r="AK12" s="94">
        <f t="shared" si="13"/>
        <v>207</v>
      </c>
      <c r="AL12" s="98">
        <f t="shared" si="1"/>
        <v>684</v>
      </c>
      <c r="AM12" s="99">
        <f t="shared" si="14"/>
        <v>0</v>
      </c>
      <c r="AN12" s="100">
        <f t="shared" si="3"/>
        <v>1391</v>
      </c>
      <c r="AO12" s="77">
        <v>72</v>
      </c>
      <c r="AP12" s="19">
        <v>16</v>
      </c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90">
        <f t="shared" si="15"/>
        <v>88</v>
      </c>
      <c r="BB12" s="108">
        <v>13</v>
      </c>
      <c r="BC12" s="108">
        <v>0</v>
      </c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13">
        <f t="shared" si="4"/>
        <v>13</v>
      </c>
      <c r="BO12" s="71">
        <v>0</v>
      </c>
      <c r="BP12" s="28">
        <v>0</v>
      </c>
      <c r="BQ12" s="28"/>
      <c r="BR12" s="28"/>
      <c r="BS12" s="28"/>
      <c r="BT12" s="28"/>
      <c r="BU12" s="28"/>
      <c r="BV12" s="28"/>
      <c r="BW12" s="28"/>
      <c r="BX12" s="28"/>
      <c r="BY12" s="28"/>
      <c r="BZ12" s="31"/>
      <c r="CA12" s="228">
        <f t="shared" si="5"/>
        <v>0</v>
      </c>
      <c r="CB12" s="28">
        <v>0</v>
      </c>
      <c r="CC12" s="28">
        <v>1</v>
      </c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35">
        <f t="shared" si="6"/>
        <v>1</v>
      </c>
      <c r="CO12" s="184">
        <f t="shared" si="16"/>
        <v>596</v>
      </c>
      <c r="CP12" s="42">
        <f t="shared" si="17"/>
        <v>0</v>
      </c>
      <c r="CQ12" s="130">
        <f t="shared" si="18"/>
        <v>1377</v>
      </c>
      <c r="CR12" s="185">
        <f t="shared" si="19"/>
        <v>1973</v>
      </c>
      <c r="CS12" s="199">
        <f t="shared" si="9"/>
        <v>88</v>
      </c>
      <c r="CT12" s="38">
        <f t="shared" si="34"/>
        <v>8.7804878048780483E-2</v>
      </c>
      <c r="CU12" s="38">
        <f t="shared" si="20"/>
        <v>1.9512195121951219E-2</v>
      </c>
      <c r="CV12" s="38">
        <f t="shared" si="21"/>
        <v>0</v>
      </c>
      <c r="CW12" s="38">
        <f t="shared" si="22"/>
        <v>0</v>
      </c>
      <c r="CX12" s="38">
        <f t="shared" si="23"/>
        <v>0</v>
      </c>
      <c r="CY12" s="38">
        <f t="shared" si="24"/>
        <v>0</v>
      </c>
      <c r="CZ12" s="38">
        <f t="shared" si="25"/>
        <v>0</v>
      </c>
      <c r="DA12" s="38">
        <f t="shared" si="26"/>
        <v>0</v>
      </c>
      <c r="DB12" s="38">
        <f t="shared" si="27"/>
        <v>0</v>
      </c>
      <c r="DC12" s="38">
        <f t="shared" si="28"/>
        <v>0</v>
      </c>
      <c r="DD12" s="38">
        <f t="shared" si="29"/>
        <v>0</v>
      </c>
      <c r="DE12" s="38">
        <f t="shared" si="30"/>
        <v>0</v>
      </c>
      <c r="DF12" s="242">
        <f t="shared" si="31"/>
        <v>0.10731707317073171</v>
      </c>
      <c r="DG12" s="20">
        <v>820</v>
      </c>
      <c r="DH12" s="200">
        <v>36.9</v>
      </c>
      <c r="DI12" s="193">
        <f t="shared" si="32"/>
        <v>1066</v>
      </c>
      <c r="DJ12" s="210">
        <f t="shared" si="33"/>
        <v>1394</v>
      </c>
      <c r="DK12" s="215"/>
      <c r="DL12" s="110"/>
      <c r="DM12" s="142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38"/>
    </row>
    <row r="13" spans="1:138" ht="120" customHeight="1" thickBot="1" x14ac:dyDescent="0.3">
      <c r="A13" s="151">
        <v>6</v>
      </c>
      <c r="B13" s="158" t="s">
        <v>33</v>
      </c>
      <c r="C13" s="221" t="s">
        <v>204</v>
      </c>
      <c r="D13" s="193">
        <f t="shared" si="0"/>
        <v>2495</v>
      </c>
      <c r="E13" s="18">
        <v>499</v>
      </c>
      <c r="F13" s="28">
        <v>1572</v>
      </c>
      <c r="G13" s="28">
        <v>424</v>
      </c>
      <c r="H13" s="29">
        <v>79</v>
      </c>
      <c r="I13" s="30">
        <v>0</v>
      </c>
      <c r="J13" s="17">
        <f t="shared" si="10"/>
        <v>2574</v>
      </c>
      <c r="K13" s="108">
        <v>59</v>
      </c>
      <c r="L13" s="108">
        <v>21</v>
      </c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86">
        <f t="shared" si="11"/>
        <v>80</v>
      </c>
      <c r="X13" s="108">
        <v>150</v>
      </c>
      <c r="Y13" s="108">
        <v>27</v>
      </c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90">
        <f t="shared" si="12"/>
        <v>177</v>
      </c>
      <c r="AK13" s="94">
        <f t="shared" si="13"/>
        <v>257</v>
      </c>
      <c r="AL13" s="98">
        <f t="shared" si="1"/>
        <v>579</v>
      </c>
      <c r="AM13" s="99">
        <f t="shared" si="14"/>
        <v>0</v>
      </c>
      <c r="AN13" s="100">
        <f t="shared" si="3"/>
        <v>1749</v>
      </c>
      <c r="AO13" s="77">
        <v>79</v>
      </c>
      <c r="AP13" s="19">
        <v>50</v>
      </c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90">
        <f t="shared" si="15"/>
        <v>129</v>
      </c>
      <c r="BB13" s="108">
        <v>0</v>
      </c>
      <c r="BC13" s="108">
        <v>2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13">
        <f t="shared" si="4"/>
        <v>2</v>
      </c>
      <c r="BO13" s="71">
        <v>0</v>
      </c>
      <c r="BP13" s="28">
        <v>0</v>
      </c>
      <c r="BQ13" s="28"/>
      <c r="BR13" s="28"/>
      <c r="BS13" s="28"/>
      <c r="BT13" s="28"/>
      <c r="BU13" s="28"/>
      <c r="BV13" s="28"/>
      <c r="BW13" s="28"/>
      <c r="BX13" s="28"/>
      <c r="BY13" s="28"/>
      <c r="BZ13" s="31"/>
      <c r="CA13" s="228">
        <f t="shared" si="5"/>
        <v>0</v>
      </c>
      <c r="CB13" s="28">
        <v>162</v>
      </c>
      <c r="CC13" s="28">
        <v>0</v>
      </c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35">
        <f t="shared" si="6"/>
        <v>162</v>
      </c>
      <c r="CO13" s="184">
        <f t="shared" si="16"/>
        <v>450</v>
      </c>
      <c r="CP13" s="42">
        <f t="shared" si="17"/>
        <v>0</v>
      </c>
      <c r="CQ13" s="130">
        <f t="shared" si="18"/>
        <v>1585</v>
      </c>
      <c r="CR13" s="185">
        <f t="shared" si="19"/>
        <v>2035</v>
      </c>
      <c r="CS13" s="199">
        <f t="shared" si="9"/>
        <v>129</v>
      </c>
      <c r="CT13" s="38">
        <f t="shared" si="34"/>
        <v>9.6341463414634149E-2</v>
      </c>
      <c r="CU13" s="38">
        <f t="shared" si="20"/>
        <v>6.097560975609756E-2</v>
      </c>
      <c r="CV13" s="38">
        <f t="shared" si="21"/>
        <v>0</v>
      </c>
      <c r="CW13" s="38">
        <f t="shared" si="22"/>
        <v>0</v>
      </c>
      <c r="CX13" s="38">
        <f t="shared" si="23"/>
        <v>0</v>
      </c>
      <c r="CY13" s="38">
        <f t="shared" si="24"/>
        <v>0</v>
      </c>
      <c r="CZ13" s="38">
        <f t="shared" si="25"/>
        <v>0</v>
      </c>
      <c r="DA13" s="38">
        <f t="shared" si="26"/>
        <v>0</v>
      </c>
      <c r="DB13" s="38">
        <f t="shared" si="27"/>
        <v>0</v>
      </c>
      <c r="DC13" s="38">
        <f t="shared" si="28"/>
        <v>0</v>
      </c>
      <c r="DD13" s="38">
        <f t="shared" si="29"/>
        <v>0</v>
      </c>
      <c r="DE13" s="38">
        <f t="shared" si="30"/>
        <v>0</v>
      </c>
      <c r="DF13" s="242">
        <f t="shared" si="31"/>
        <v>0.15731707317073171</v>
      </c>
      <c r="DG13" s="20">
        <v>820</v>
      </c>
      <c r="DH13" s="200">
        <v>36.9</v>
      </c>
      <c r="DI13" s="193">
        <f t="shared" si="32"/>
        <v>1066</v>
      </c>
      <c r="DJ13" s="210">
        <f t="shared" si="33"/>
        <v>1394</v>
      </c>
      <c r="DK13" s="215"/>
      <c r="DL13" s="110"/>
      <c r="DM13" s="142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38"/>
    </row>
    <row r="14" spans="1:138" ht="120" customHeight="1" thickBot="1" x14ac:dyDescent="0.3">
      <c r="A14" s="151">
        <v>7</v>
      </c>
      <c r="B14" s="158" t="s">
        <v>34</v>
      </c>
      <c r="C14" s="221" t="s">
        <v>205</v>
      </c>
      <c r="D14" s="193">
        <f>E14+F14+G14+I14</f>
        <v>2113</v>
      </c>
      <c r="E14" s="18">
        <v>498</v>
      </c>
      <c r="F14" s="28">
        <v>1084</v>
      </c>
      <c r="G14" s="28">
        <v>531</v>
      </c>
      <c r="H14" s="29">
        <v>738</v>
      </c>
      <c r="I14" s="30">
        <v>0</v>
      </c>
      <c r="J14" s="17">
        <f t="shared" si="10"/>
        <v>2851</v>
      </c>
      <c r="K14" s="108">
        <v>246</v>
      </c>
      <c r="L14" s="108">
        <v>194</v>
      </c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86">
        <f t="shared" si="11"/>
        <v>440</v>
      </c>
      <c r="X14" s="108">
        <v>36</v>
      </c>
      <c r="Y14" s="108">
        <v>20</v>
      </c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90">
        <f t="shared" si="12"/>
        <v>56</v>
      </c>
      <c r="AK14" s="94">
        <f t="shared" si="13"/>
        <v>496</v>
      </c>
      <c r="AL14" s="98">
        <f t="shared" si="1"/>
        <v>938</v>
      </c>
      <c r="AM14" s="99">
        <f t="shared" si="14"/>
        <v>0</v>
      </c>
      <c r="AN14" s="100">
        <f t="shared" si="3"/>
        <v>1140</v>
      </c>
      <c r="AO14" s="77">
        <v>262</v>
      </c>
      <c r="AP14" s="19">
        <v>183</v>
      </c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90">
        <f t="shared" si="15"/>
        <v>445</v>
      </c>
      <c r="BB14" s="108">
        <v>4</v>
      </c>
      <c r="BC14" s="108">
        <v>7</v>
      </c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13">
        <f t="shared" si="4"/>
        <v>11</v>
      </c>
      <c r="BO14" s="71">
        <v>9</v>
      </c>
      <c r="BP14" s="28">
        <v>6</v>
      </c>
      <c r="BQ14" s="28"/>
      <c r="BR14" s="28"/>
      <c r="BS14" s="28"/>
      <c r="BT14" s="28"/>
      <c r="BU14" s="28"/>
      <c r="BV14" s="28"/>
      <c r="BW14" s="28"/>
      <c r="BX14" s="28"/>
      <c r="BY14" s="28"/>
      <c r="BZ14" s="31"/>
      <c r="CA14" s="228">
        <f t="shared" si="5"/>
        <v>15</v>
      </c>
      <c r="CB14" s="28">
        <v>178</v>
      </c>
      <c r="CC14" s="28">
        <v>199</v>
      </c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35">
        <f t="shared" si="6"/>
        <v>377</v>
      </c>
      <c r="CO14" s="184">
        <f t="shared" si="16"/>
        <v>478</v>
      </c>
      <c r="CP14" s="42">
        <f t="shared" si="17"/>
        <v>0</v>
      </c>
      <c r="CQ14" s="130">
        <f t="shared" si="18"/>
        <v>752</v>
      </c>
      <c r="CR14" s="185">
        <f t="shared" si="19"/>
        <v>1230</v>
      </c>
      <c r="CS14" s="199">
        <f t="shared" si="9"/>
        <v>445</v>
      </c>
      <c r="CT14" s="38">
        <f t="shared" si="34"/>
        <v>0.21833333333333332</v>
      </c>
      <c r="CU14" s="38">
        <f t="shared" si="20"/>
        <v>0.1525</v>
      </c>
      <c r="CV14" s="38">
        <f t="shared" si="21"/>
        <v>0</v>
      </c>
      <c r="CW14" s="38">
        <f t="shared" si="22"/>
        <v>0</v>
      </c>
      <c r="CX14" s="38">
        <f t="shared" si="23"/>
        <v>0</v>
      </c>
      <c r="CY14" s="38">
        <f t="shared" si="24"/>
        <v>0</v>
      </c>
      <c r="CZ14" s="38">
        <f t="shared" si="25"/>
        <v>0</v>
      </c>
      <c r="DA14" s="38">
        <f t="shared" si="26"/>
        <v>0</v>
      </c>
      <c r="DB14" s="38">
        <f t="shared" si="27"/>
        <v>0</v>
      </c>
      <c r="DC14" s="38">
        <f t="shared" si="28"/>
        <v>0</v>
      </c>
      <c r="DD14" s="38">
        <f t="shared" si="29"/>
        <v>0</v>
      </c>
      <c r="DE14" s="38">
        <f t="shared" si="30"/>
        <v>0</v>
      </c>
      <c r="DF14" s="242">
        <f t="shared" si="31"/>
        <v>0.37083333333333335</v>
      </c>
      <c r="DG14" s="20">
        <v>1200</v>
      </c>
      <c r="DH14" s="200">
        <v>54</v>
      </c>
      <c r="DI14" s="193">
        <f t="shared" si="32"/>
        <v>1560</v>
      </c>
      <c r="DJ14" s="210">
        <f t="shared" si="33"/>
        <v>2040</v>
      </c>
      <c r="DK14" s="215"/>
      <c r="DL14" s="110"/>
      <c r="DM14" s="142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38"/>
    </row>
    <row r="15" spans="1:138" s="3" customFormat="1" ht="120" customHeight="1" thickBot="1" x14ac:dyDescent="0.3">
      <c r="A15" s="151">
        <v>8</v>
      </c>
      <c r="B15" s="158" t="s">
        <v>35</v>
      </c>
      <c r="C15" s="221" t="s">
        <v>206</v>
      </c>
      <c r="D15" s="193">
        <f t="shared" si="0"/>
        <v>1418</v>
      </c>
      <c r="E15" s="22">
        <v>332</v>
      </c>
      <c r="F15" s="31">
        <v>887</v>
      </c>
      <c r="G15" s="31">
        <v>199</v>
      </c>
      <c r="H15" s="32">
        <v>60</v>
      </c>
      <c r="I15" s="30">
        <v>0</v>
      </c>
      <c r="J15" s="17">
        <f t="shared" si="10"/>
        <v>1478</v>
      </c>
      <c r="K15" s="109">
        <v>68</v>
      </c>
      <c r="L15" s="109">
        <v>65</v>
      </c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86">
        <f t="shared" si="11"/>
        <v>133</v>
      </c>
      <c r="X15" s="109">
        <v>30</v>
      </c>
      <c r="Y15" s="109">
        <v>29</v>
      </c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90">
        <f t="shared" si="12"/>
        <v>59</v>
      </c>
      <c r="AK15" s="95">
        <f t="shared" si="13"/>
        <v>192</v>
      </c>
      <c r="AL15" s="98">
        <f t="shared" si="1"/>
        <v>465</v>
      </c>
      <c r="AM15" s="99">
        <f t="shared" si="14"/>
        <v>0</v>
      </c>
      <c r="AN15" s="100">
        <f t="shared" si="3"/>
        <v>946</v>
      </c>
      <c r="AO15" s="77">
        <v>54</v>
      </c>
      <c r="AP15" s="19">
        <v>65</v>
      </c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90">
        <f t="shared" si="15"/>
        <v>119</v>
      </c>
      <c r="BB15" s="109">
        <v>0</v>
      </c>
      <c r="BC15" s="109">
        <v>0</v>
      </c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13">
        <f t="shared" si="4"/>
        <v>0</v>
      </c>
      <c r="BO15" s="72">
        <v>0</v>
      </c>
      <c r="BP15" s="31">
        <v>0</v>
      </c>
      <c r="BQ15" s="31"/>
      <c r="BR15" s="31"/>
      <c r="BS15" s="31"/>
      <c r="BT15" s="31"/>
      <c r="BU15" s="31"/>
      <c r="BV15" s="28"/>
      <c r="BW15" s="28"/>
      <c r="BX15" s="28"/>
      <c r="BY15" s="28"/>
      <c r="BZ15" s="31"/>
      <c r="CA15" s="228">
        <f>SUM(BO15:BZ15)</f>
        <v>0</v>
      </c>
      <c r="CB15" s="28">
        <v>0</v>
      </c>
      <c r="CC15" s="28">
        <v>17</v>
      </c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35">
        <f t="shared" si="6"/>
        <v>17</v>
      </c>
      <c r="CO15" s="184">
        <f t="shared" si="16"/>
        <v>346</v>
      </c>
      <c r="CP15" s="42">
        <f t="shared" si="17"/>
        <v>0</v>
      </c>
      <c r="CQ15" s="130">
        <f t="shared" si="18"/>
        <v>929</v>
      </c>
      <c r="CR15" s="185">
        <f t="shared" si="19"/>
        <v>1275</v>
      </c>
      <c r="CS15" s="199">
        <f t="shared" si="9"/>
        <v>119</v>
      </c>
      <c r="CT15" s="38">
        <f t="shared" si="34"/>
        <v>4.4999999999999998E-2</v>
      </c>
      <c r="CU15" s="38">
        <f t="shared" si="20"/>
        <v>5.4166666666666669E-2</v>
      </c>
      <c r="CV15" s="38">
        <f t="shared" si="21"/>
        <v>0</v>
      </c>
      <c r="CW15" s="38">
        <f t="shared" si="22"/>
        <v>0</v>
      </c>
      <c r="CX15" s="38">
        <f t="shared" si="23"/>
        <v>0</v>
      </c>
      <c r="CY15" s="38">
        <f t="shared" si="24"/>
        <v>0</v>
      </c>
      <c r="CZ15" s="38">
        <f t="shared" si="25"/>
        <v>0</v>
      </c>
      <c r="DA15" s="38">
        <f t="shared" si="26"/>
        <v>0</v>
      </c>
      <c r="DB15" s="38">
        <f t="shared" si="27"/>
        <v>0</v>
      </c>
      <c r="DC15" s="38">
        <f t="shared" si="28"/>
        <v>0</v>
      </c>
      <c r="DD15" s="38">
        <f t="shared" si="29"/>
        <v>0</v>
      </c>
      <c r="DE15" s="38">
        <f t="shared" si="30"/>
        <v>0</v>
      </c>
      <c r="DF15" s="242">
        <f t="shared" si="31"/>
        <v>9.9166666666666667E-2</v>
      </c>
      <c r="DG15" s="20">
        <v>1200</v>
      </c>
      <c r="DH15" s="200">
        <v>54</v>
      </c>
      <c r="DI15" s="193">
        <f t="shared" si="32"/>
        <v>1560</v>
      </c>
      <c r="DJ15" s="210">
        <f t="shared" si="33"/>
        <v>2040</v>
      </c>
      <c r="DK15" s="216"/>
      <c r="DL15" s="111"/>
      <c r="DM15" s="143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39"/>
    </row>
    <row r="16" spans="1:138" ht="120" customHeight="1" thickBot="1" x14ac:dyDescent="0.3">
      <c r="A16" s="151">
        <v>9</v>
      </c>
      <c r="B16" s="158" t="s">
        <v>36</v>
      </c>
      <c r="C16" s="221" t="s">
        <v>207</v>
      </c>
      <c r="D16" s="193">
        <f t="shared" si="0"/>
        <v>1208</v>
      </c>
      <c r="E16" s="18">
        <v>289</v>
      </c>
      <c r="F16" s="28">
        <v>827</v>
      </c>
      <c r="G16" s="28">
        <v>92</v>
      </c>
      <c r="H16" s="29">
        <v>184</v>
      </c>
      <c r="I16" s="30">
        <v>0</v>
      </c>
      <c r="J16" s="17">
        <f t="shared" si="10"/>
        <v>1392</v>
      </c>
      <c r="K16" s="108">
        <v>84</v>
      </c>
      <c r="L16" s="108">
        <v>31</v>
      </c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86">
        <f t="shared" si="11"/>
        <v>115</v>
      </c>
      <c r="X16" s="108">
        <v>34</v>
      </c>
      <c r="Y16" s="108">
        <v>29</v>
      </c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90">
        <f t="shared" si="12"/>
        <v>63</v>
      </c>
      <c r="AK16" s="94">
        <f t="shared" si="13"/>
        <v>178</v>
      </c>
      <c r="AL16" s="98">
        <f t="shared" si="1"/>
        <v>404</v>
      </c>
      <c r="AM16" s="99">
        <f t="shared" si="14"/>
        <v>0</v>
      </c>
      <c r="AN16" s="100">
        <f t="shared" si="3"/>
        <v>890</v>
      </c>
      <c r="AO16" s="77">
        <v>87</v>
      </c>
      <c r="AP16" s="19">
        <v>33</v>
      </c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90">
        <f t="shared" si="15"/>
        <v>120</v>
      </c>
      <c r="BB16" s="108">
        <v>3</v>
      </c>
      <c r="BC16" s="108">
        <v>0</v>
      </c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13">
        <f t="shared" si="4"/>
        <v>3</v>
      </c>
      <c r="BO16" s="71">
        <v>0</v>
      </c>
      <c r="BP16" s="28">
        <v>0</v>
      </c>
      <c r="BQ16" s="28"/>
      <c r="BR16" s="28"/>
      <c r="BS16" s="28"/>
      <c r="BT16" s="28"/>
      <c r="BU16" s="28"/>
      <c r="BV16" s="28"/>
      <c r="BW16" s="28"/>
      <c r="BX16" s="28"/>
      <c r="BY16" s="28"/>
      <c r="BZ16" s="31"/>
      <c r="CA16" s="228">
        <f t="shared" ref="CA16:CA47" si="35">SUM(BO16:BZ16)</f>
        <v>0</v>
      </c>
      <c r="CB16" s="28">
        <v>5</v>
      </c>
      <c r="CC16" s="28">
        <v>0</v>
      </c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35">
        <f t="shared" si="6"/>
        <v>5</v>
      </c>
      <c r="CO16" s="184">
        <f t="shared" si="16"/>
        <v>284</v>
      </c>
      <c r="CP16" s="42">
        <f t="shared" si="17"/>
        <v>0</v>
      </c>
      <c r="CQ16" s="130">
        <f t="shared" si="18"/>
        <v>882</v>
      </c>
      <c r="CR16" s="185">
        <f t="shared" si="19"/>
        <v>1166</v>
      </c>
      <c r="CS16" s="199">
        <f t="shared" si="9"/>
        <v>120</v>
      </c>
      <c r="CT16" s="38">
        <f t="shared" si="34"/>
        <v>7.2499999999999995E-2</v>
      </c>
      <c r="CU16" s="38">
        <f t="shared" si="20"/>
        <v>2.75E-2</v>
      </c>
      <c r="CV16" s="38">
        <f t="shared" si="21"/>
        <v>0</v>
      </c>
      <c r="CW16" s="38">
        <f t="shared" si="22"/>
        <v>0</v>
      </c>
      <c r="CX16" s="38">
        <f t="shared" si="23"/>
        <v>0</v>
      </c>
      <c r="CY16" s="38">
        <f t="shared" si="24"/>
        <v>0</v>
      </c>
      <c r="CZ16" s="38">
        <f t="shared" si="25"/>
        <v>0</v>
      </c>
      <c r="DA16" s="38">
        <f t="shared" si="26"/>
        <v>0</v>
      </c>
      <c r="DB16" s="38">
        <f t="shared" si="27"/>
        <v>0</v>
      </c>
      <c r="DC16" s="38">
        <f t="shared" si="28"/>
        <v>0</v>
      </c>
      <c r="DD16" s="38">
        <f t="shared" si="29"/>
        <v>0</v>
      </c>
      <c r="DE16" s="38">
        <f t="shared" si="30"/>
        <v>0</v>
      </c>
      <c r="DF16" s="242">
        <f t="shared" si="31"/>
        <v>9.9999999999999992E-2</v>
      </c>
      <c r="DG16" s="20">
        <v>1200</v>
      </c>
      <c r="DH16" s="200">
        <v>54</v>
      </c>
      <c r="DI16" s="193">
        <f t="shared" si="32"/>
        <v>1560</v>
      </c>
      <c r="DJ16" s="210">
        <f t="shared" si="33"/>
        <v>2040</v>
      </c>
      <c r="DK16" s="215"/>
      <c r="DL16" s="110"/>
      <c r="DM16" s="142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38"/>
    </row>
    <row r="17" spans="1:138 2400:2401" ht="120" customHeight="1" thickBot="1" x14ac:dyDescent="0.3">
      <c r="A17" s="151">
        <v>10</v>
      </c>
      <c r="B17" s="158" t="s">
        <v>37</v>
      </c>
      <c r="C17" s="221" t="s">
        <v>208</v>
      </c>
      <c r="D17" s="193">
        <f t="shared" si="0"/>
        <v>1010</v>
      </c>
      <c r="E17" s="23">
        <v>86</v>
      </c>
      <c r="F17" s="29">
        <v>918</v>
      </c>
      <c r="G17" s="29">
        <v>6</v>
      </c>
      <c r="H17" s="29">
        <v>3</v>
      </c>
      <c r="I17" s="30">
        <v>0</v>
      </c>
      <c r="J17" s="17">
        <f t="shared" si="10"/>
        <v>1013</v>
      </c>
      <c r="K17" s="108">
        <v>57</v>
      </c>
      <c r="L17" s="108">
        <v>157</v>
      </c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86">
        <f t="shared" si="11"/>
        <v>214</v>
      </c>
      <c r="X17" s="108">
        <v>10</v>
      </c>
      <c r="Y17" s="108">
        <v>9</v>
      </c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90">
        <f t="shared" si="12"/>
        <v>19</v>
      </c>
      <c r="AK17" s="94">
        <f t="shared" si="13"/>
        <v>233</v>
      </c>
      <c r="AL17" s="98">
        <f t="shared" si="1"/>
        <v>300</v>
      </c>
      <c r="AM17" s="99">
        <f t="shared" si="14"/>
        <v>0</v>
      </c>
      <c r="AN17" s="100">
        <f t="shared" si="3"/>
        <v>937</v>
      </c>
      <c r="AO17" s="77">
        <v>39</v>
      </c>
      <c r="AP17" s="19">
        <v>28</v>
      </c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90">
        <f t="shared" si="15"/>
        <v>67</v>
      </c>
      <c r="BB17" s="108">
        <v>1</v>
      </c>
      <c r="BC17" s="108">
        <v>0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13">
        <f t="shared" si="4"/>
        <v>1</v>
      </c>
      <c r="BO17" s="71">
        <v>0</v>
      </c>
      <c r="BP17" s="28">
        <v>0</v>
      </c>
      <c r="BQ17" s="28"/>
      <c r="BR17" s="28"/>
      <c r="BS17" s="28"/>
      <c r="BT17" s="28"/>
      <c r="BU17" s="28"/>
      <c r="BV17" s="28"/>
      <c r="BW17" s="28"/>
      <c r="BX17" s="28"/>
      <c r="BY17" s="28"/>
      <c r="BZ17" s="31"/>
      <c r="CA17" s="228">
        <f t="shared" si="35"/>
        <v>0</v>
      </c>
      <c r="CB17" s="28">
        <v>36</v>
      </c>
      <c r="CC17" s="28">
        <v>0</v>
      </c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35">
        <f t="shared" si="6"/>
        <v>36</v>
      </c>
      <c r="CO17" s="184">
        <f t="shared" si="16"/>
        <v>233</v>
      </c>
      <c r="CP17" s="42">
        <f t="shared" si="17"/>
        <v>0</v>
      </c>
      <c r="CQ17" s="130">
        <f t="shared" si="18"/>
        <v>900</v>
      </c>
      <c r="CR17" s="185">
        <f t="shared" si="19"/>
        <v>1133</v>
      </c>
      <c r="CS17" s="199">
        <f t="shared" si="9"/>
        <v>67</v>
      </c>
      <c r="CT17" s="38">
        <f t="shared" si="34"/>
        <v>7.8156312625250496E-2</v>
      </c>
      <c r="CU17" s="38">
        <f t="shared" si="20"/>
        <v>5.6112224448897796E-2</v>
      </c>
      <c r="CV17" s="38">
        <f t="shared" si="21"/>
        <v>0</v>
      </c>
      <c r="CW17" s="38">
        <f t="shared" si="22"/>
        <v>0</v>
      </c>
      <c r="CX17" s="38">
        <f t="shared" si="23"/>
        <v>0</v>
      </c>
      <c r="CY17" s="38">
        <f t="shared" si="24"/>
        <v>0</v>
      </c>
      <c r="CZ17" s="38">
        <f t="shared" si="25"/>
        <v>0</v>
      </c>
      <c r="DA17" s="38">
        <f t="shared" si="26"/>
        <v>0</v>
      </c>
      <c r="DB17" s="38">
        <f t="shared" si="27"/>
        <v>0</v>
      </c>
      <c r="DC17" s="38">
        <f t="shared" si="28"/>
        <v>0</v>
      </c>
      <c r="DD17" s="38">
        <f t="shared" si="29"/>
        <v>0</v>
      </c>
      <c r="DE17" s="38">
        <f t="shared" si="30"/>
        <v>0</v>
      </c>
      <c r="DF17" s="242">
        <f t="shared" si="31"/>
        <v>0.13426853707414829</v>
      </c>
      <c r="DG17" s="257">
        <v>499</v>
      </c>
      <c r="DH17" s="200">
        <v>22.454999999999998</v>
      </c>
      <c r="DI17" s="193">
        <f t="shared" si="32"/>
        <v>648.70000000000005</v>
      </c>
      <c r="DJ17" s="210">
        <f t="shared" si="33"/>
        <v>848.3</v>
      </c>
      <c r="DK17" s="215"/>
      <c r="DL17" s="110"/>
      <c r="DM17" s="142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38"/>
    </row>
    <row r="18" spans="1:138 2400:2401" ht="120" customHeight="1" thickBot="1" x14ac:dyDescent="0.3">
      <c r="A18" s="151">
        <v>11</v>
      </c>
      <c r="B18" s="158" t="s">
        <v>38</v>
      </c>
      <c r="C18" s="221" t="s">
        <v>245</v>
      </c>
      <c r="D18" s="193">
        <f t="shared" si="0"/>
        <v>1616</v>
      </c>
      <c r="E18" s="18">
        <v>216</v>
      </c>
      <c r="F18" s="28">
        <v>1325</v>
      </c>
      <c r="G18" s="28">
        <v>75</v>
      </c>
      <c r="H18" s="29">
        <v>11</v>
      </c>
      <c r="I18" s="30">
        <v>0</v>
      </c>
      <c r="J18" s="17">
        <f t="shared" si="10"/>
        <v>1627</v>
      </c>
      <c r="K18" s="108">
        <v>67</v>
      </c>
      <c r="L18" s="108">
        <v>3</v>
      </c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86">
        <f t="shared" si="11"/>
        <v>70</v>
      </c>
      <c r="X18" s="108">
        <v>282</v>
      </c>
      <c r="Y18" s="108">
        <v>2</v>
      </c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90">
        <f t="shared" si="12"/>
        <v>284</v>
      </c>
      <c r="AK18" s="94">
        <f t="shared" si="13"/>
        <v>354</v>
      </c>
      <c r="AL18" s="98">
        <f t="shared" si="1"/>
        <v>286</v>
      </c>
      <c r="AM18" s="99">
        <f t="shared" si="14"/>
        <v>0</v>
      </c>
      <c r="AN18" s="100">
        <f t="shared" si="3"/>
        <v>1609</v>
      </c>
      <c r="AO18" s="77">
        <v>42</v>
      </c>
      <c r="AP18" s="19">
        <v>70</v>
      </c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90">
        <f t="shared" si="15"/>
        <v>112</v>
      </c>
      <c r="BB18" s="108">
        <v>3</v>
      </c>
      <c r="BC18" s="108">
        <v>0</v>
      </c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13">
        <f t="shared" si="4"/>
        <v>3</v>
      </c>
      <c r="BO18" s="71">
        <v>0</v>
      </c>
      <c r="BP18" s="28">
        <v>0</v>
      </c>
      <c r="BQ18" s="28"/>
      <c r="BR18" s="28"/>
      <c r="BS18" s="28"/>
      <c r="BT18" s="28"/>
      <c r="BU18" s="28"/>
      <c r="BV18" s="28"/>
      <c r="BW18" s="28"/>
      <c r="BX18" s="28"/>
      <c r="BY18" s="28"/>
      <c r="BZ18" s="31"/>
      <c r="CA18" s="228">
        <f t="shared" si="35"/>
        <v>0</v>
      </c>
      <c r="CB18" s="28">
        <v>0</v>
      </c>
      <c r="CC18" s="28">
        <v>0</v>
      </c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35">
        <f t="shared" si="6"/>
        <v>0</v>
      </c>
      <c r="CO18" s="184">
        <f t="shared" si="16"/>
        <v>174</v>
      </c>
      <c r="CP18" s="42">
        <f t="shared" si="17"/>
        <v>0</v>
      </c>
      <c r="CQ18" s="130">
        <f t="shared" si="18"/>
        <v>1606</v>
      </c>
      <c r="CR18" s="185">
        <f t="shared" si="19"/>
        <v>1780</v>
      </c>
      <c r="CS18" s="199">
        <f t="shared" si="9"/>
        <v>112</v>
      </c>
      <c r="CT18" s="38">
        <f t="shared" si="34"/>
        <v>8.4168336673346694E-2</v>
      </c>
      <c r="CU18" s="38">
        <f t="shared" si="20"/>
        <v>0.14028056112224449</v>
      </c>
      <c r="CV18" s="38">
        <f t="shared" si="21"/>
        <v>0</v>
      </c>
      <c r="CW18" s="38">
        <f t="shared" si="22"/>
        <v>0</v>
      </c>
      <c r="CX18" s="38">
        <f t="shared" si="23"/>
        <v>0</v>
      </c>
      <c r="CY18" s="38">
        <f t="shared" si="24"/>
        <v>0</v>
      </c>
      <c r="CZ18" s="38">
        <f t="shared" si="25"/>
        <v>0</v>
      </c>
      <c r="DA18" s="38">
        <f t="shared" si="26"/>
        <v>0</v>
      </c>
      <c r="DB18" s="38">
        <f t="shared" si="27"/>
        <v>0</v>
      </c>
      <c r="DC18" s="38">
        <f t="shared" si="28"/>
        <v>0</v>
      </c>
      <c r="DD18" s="38">
        <f t="shared" si="29"/>
        <v>0</v>
      </c>
      <c r="DE18" s="38">
        <f t="shared" si="30"/>
        <v>0</v>
      </c>
      <c r="DF18" s="242">
        <f t="shared" si="31"/>
        <v>0.22444889779559118</v>
      </c>
      <c r="DG18" s="257">
        <v>499</v>
      </c>
      <c r="DH18" s="200">
        <v>22.454999999999998</v>
      </c>
      <c r="DI18" s="193">
        <f t="shared" si="32"/>
        <v>648.70000000000005</v>
      </c>
      <c r="DJ18" s="210">
        <f t="shared" si="33"/>
        <v>848.3</v>
      </c>
      <c r="DK18" s="215"/>
      <c r="DL18" s="110"/>
      <c r="DM18" s="142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38"/>
    </row>
    <row r="19" spans="1:138 2400:2401" ht="120" customHeight="1" thickBot="1" x14ac:dyDescent="0.3">
      <c r="A19" s="151">
        <v>12</v>
      </c>
      <c r="B19" s="158" t="s">
        <v>39</v>
      </c>
      <c r="C19" s="221" t="s">
        <v>209</v>
      </c>
      <c r="D19" s="193">
        <f t="shared" si="0"/>
        <v>2772</v>
      </c>
      <c r="E19" s="18">
        <v>488</v>
      </c>
      <c r="F19" s="28">
        <v>1178</v>
      </c>
      <c r="G19" s="28">
        <v>1106</v>
      </c>
      <c r="H19" s="29">
        <v>126</v>
      </c>
      <c r="I19" s="30">
        <v>0</v>
      </c>
      <c r="J19" s="17">
        <f t="shared" si="10"/>
        <v>2898</v>
      </c>
      <c r="K19" s="108">
        <v>33</v>
      </c>
      <c r="L19" s="108">
        <v>64</v>
      </c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86">
        <f t="shared" si="11"/>
        <v>97</v>
      </c>
      <c r="X19" s="108">
        <v>1</v>
      </c>
      <c r="Y19" s="108">
        <v>1</v>
      </c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90">
        <f t="shared" si="12"/>
        <v>2</v>
      </c>
      <c r="AK19" s="94">
        <f t="shared" si="13"/>
        <v>99</v>
      </c>
      <c r="AL19" s="98">
        <f t="shared" si="1"/>
        <v>585</v>
      </c>
      <c r="AM19" s="99">
        <f t="shared" si="14"/>
        <v>0</v>
      </c>
      <c r="AN19" s="100">
        <f t="shared" si="3"/>
        <v>1180</v>
      </c>
      <c r="AO19" s="77">
        <v>98</v>
      </c>
      <c r="AP19" s="19">
        <v>45</v>
      </c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90">
        <f t="shared" si="15"/>
        <v>143</v>
      </c>
      <c r="BB19" s="108">
        <v>0</v>
      </c>
      <c r="BC19" s="108">
        <v>0</v>
      </c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13">
        <f t="shared" si="4"/>
        <v>0</v>
      </c>
      <c r="BO19" s="71">
        <v>0</v>
      </c>
      <c r="BP19" s="28">
        <v>0</v>
      </c>
      <c r="BQ19" s="28"/>
      <c r="BR19" s="28"/>
      <c r="BS19" s="28"/>
      <c r="BT19" s="28"/>
      <c r="BU19" s="28"/>
      <c r="BV19" s="28"/>
      <c r="BW19" s="28"/>
      <c r="BX19" s="28"/>
      <c r="BY19" s="28"/>
      <c r="BZ19" s="31"/>
      <c r="CA19" s="228">
        <f t="shared" si="35"/>
        <v>0</v>
      </c>
      <c r="CB19" s="28">
        <v>0</v>
      </c>
      <c r="CC19" s="28">
        <v>0</v>
      </c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35">
        <f t="shared" si="6"/>
        <v>0</v>
      </c>
      <c r="CO19" s="184">
        <f t="shared" si="16"/>
        <v>442</v>
      </c>
      <c r="CP19" s="42">
        <f t="shared" si="17"/>
        <v>0</v>
      </c>
      <c r="CQ19" s="130">
        <f t="shared" si="18"/>
        <v>1180</v>
      </c>
      <c r="CR19" s="185">
        <f t="shared" si="19"/>
        <v>1622</v>
      </c>
      <c r="CS19" s="199">
        <f t="shared" si="9"/>
        <v>143</v>
      </c>
      <c r="CT19" s="38">
        <f t="shared" si="34"/>
        <v>0.1112372304199773</v>
      </c>
      <c r="CU19" s="38">
        <f t="shared" si="20"/>
        <v>5.1078320090805901E-2</v>
      </c>
      <c r="CV19" s="38">
        <f t="shared" si="21"/>
        <v>0</v>
      </c>
      <c r="CW19" s="38">
        <f t="shared" si="22"/>
        <v>0</v>
      </c>
      <c r="CX19" s="38">
        <f t="shared" si="23"/>
        <v>0</v>
      </c>
      <c r="CY19" s="38">
        <f t="shared" si="24"/>
        <v>0</v>
      </c>
      <c r="CZ19" s="38">
        <f t="shared" si="25"/>
        <v>0</v>
      </c>
      <c r="DA19" s="38">
        <f t="shared" si="26"/>
        <v>0</v>
      </c>
      <c r="DB19" s="38">
        <f t="shared" si="27"/>
        <v>0</v>
      </c>
      <c r="DC19" s="38">
        <f t="shared" si="28"/>
        <v>0</v>
      </c>
      <c r="DD19" s="38">
        <f t="shared" si="29"/>
        <v>0</v>
      </c>
      <c r="DE19" s="38">
        <f t="shared" si="30"/>
        <v>0</v>
      </c>
      <c r="DF19" s="242">
        <f t="shared" si="31"/>
        <v>0.1623155505107832</v>
      </c>
      <c r="DG19" s="257">
        <v>881</v>
      </c>
      <c r="DH19" s="200">
        <v>39.644999999999996</v>
      </c>
      <c r="DI19" s="193">
        <f t="shared" si="32"/>
        <v>1145.3</v>
      </c>
      <c r="DJ19" s="210">
        <f t="shared" si="33"/>
        <v>1497.7</v>
      </c>
      <c r="DK19" s="215"/>
      <c r="DL19" s="110"/>
      <c r="DM19" s="142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38"/>
    </row>
    <row r="20" spans="1:138 2400:2401" s="3" customFormat="1" ht="120" customHeight="1" thickBot="1" x14ac:dyDescent="0.3">
      <c r="A20" s="151">
        <v>13</v>
      </c>
      <c r="B20" s="158" t="s">
        <v>120</v>
      </c>
      <c r="C20" s="221" t="s">
        <v>210</v>
      </c>
      <c r="D20" s="193">
        <f t="shared" si="0"/>
        <v>631</v>
      </c>
      <c r="E20" s="22">
        <v>203</v>
      </c>
      <c r="F20" s="31">
        <v>280</v>
      </c>
      <c r="G20" s="31">
        <v>147</v>
      </c>
      <c r="H20" s="32">
        <v>148</v>
      </c>
      <c r="I20" s="30">
        <v>1</v>
      </c>
      <c r="J20" s="17">
        <f t="shared" si="10"/>
        <v>779</v>
      </c>
      <c r="K20" s="109">
        <v>37</v>
      </c>
      <c r="L20" s="109">
        <v>15</v>
      </c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86">
        <f t="shared" si="11"/>
        <v>52</v>
      </c>
      <c r="X20" s="109">
        <v>1</v>
      </c>
      <c r="Y20" s="109">
        <v>2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90">
        <f t="shared" si="12"/>
        <v>3</v>
      </c>
      <c r="AK20" s="95">
        <f t="shared" si="13"/>
        <v>55</v>
      </c>
      <c r="AL20" s="98">
        <f t="shared" si="1"/>
        <v>256</v>
      </c>
      <c r="AM20" s="99">
        <f t="shared" si="14"/>
        <v>1</v>
      </c>
      <c r="AN20" s="100">
        <f t="shared" si="3"/>
        <v>283</v>
      </c>
      <c r="AO20" s="78">
        <v>7</v>
      </c>
      <c r="AP20" s="21">
        <v>15</v>
      </c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90">
        <f t="shared" si="15"/>
        <v>22</v>
      </c>
      <c r="BB20" s="109">
        <v>0</v>
      </c>
      <c r="BC20" s="109">
        <v>0</v>
      </c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13">
        <f t="shared" si="4"/>
        <v>0</v>
      </c>
      <c r="BO20" s="72">
        <v>0</v>
      </c>
      <c r="BP20" s="31">
        <v>0</v>
      </c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228">
        <f t="shared" si="35"/>
        <v>0</v>
      </c>
      <c r="CB20" s="31">
        <v>0</v>
      </c>
      <c r="CC20" s="31">
        <v>0</v>
      </c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235">
        <f t="shared" si="6"/>
        <v>0</v>
      </c>
      <c r="CO20" s="184">
        <f t="shared" si="16"/>
        <v>234</v>
      </c>
      <c r="CP20" s="42">
        <f t="shared" si="17"/>
        <v>1</v>
      </c>
      <c r="CQ20" s="130">
        <f t="shared" si="18"/>
        <v>283</v>
      </c>
      <c r="CR20" s="185">
        <f t="shared" si="19"/>
        <v>517</v>
      </c>
      <c r="CS20" s="199">
        <f t="shared" si="9"/>
        <v>22</v>
      </c>
      <c r="CT20" s="38">
        <f t="shared" si="34"/>
        <v>1.977401129943503E-2</v>
      </c>
      <c r="CU20" s="38">
        <f t="shared" si="20"/>
        <v>4.2372881355932202E-2</v>
      </c>
      <c r="CV20" s="38">
        <f t="shared" si="21"/>
        <v>0</v>
      </c>
      <c r="CW20" s="38">
        <f t="shared" si="22"/>
        <v>0</v>
      </c>
      <c r="CX20" s="38">
        <f t="shared" si="23"/>
        <v>0</v>
      </c>
      <c r="CY20" s="38">
        <f t="shared" si="24"/>
        <v>0</v>
      </c>
      <c r="CZ20" s="38">
        <f t="shared" si="25"/>
        <v>0</v>
      </c>
      <c r="DA20" s="38">
        <f t="shared" si="26"/>
        <v>0</v>
      </c>
      <c r="DB20" s="38">
        <f t="shared" si="27"/>
        <v>0</v>
      </c>
      <c r="DC20" s="38">
        <f t="shared" si="28"/>
        <v>0</v>
      </c>
      <c r="DD20" s="38">
        <f t="shared" si="29"/>
        <v>0</v>
      </c>
      <c r="DE20" s="38">
        <f t="shared" si="30"/>
        <v>0</v>
      </c>
      <c r="DF20" s="242">
        <f t="shared" si="31"/>
        <v>6.2146892655367228E-2</v>
      </c>
      <c r="DG20" s="257">
        <v>354</v>
      </c>
      <c r="DH20" s="200">
        <v>15.93</v>
      </c>
      <c r="DI20" s="193">
        <f t="shared" si="32"/>
        <v>460.2</v>
      </c>
      <c r="DJ20" s="210">
        <f t="shared" si="33"/>
        <v>601.79999999999995</v>
      </c>
      <c r="DK20" s="216"/>
      <c r="DL20" s="111"/>
      <c r="DM20" s="143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39"/>
    </row>
    <row r="21" spans="1:138 2400:2401" ht="120" customHeight="1" thickBot="1" x14ac:dyDescent="0.3">
      <c r="A21" s="151">
        <v>14</v>
      </c>
      <c r="B21" s="158" t="s">
        <v>40</v>
      </c>
      <c r="C21" s="221" t="s">
        <v>211</v>
      </c>
      <c r="D21" s="193">
        <f t="shared" si="0"/>
        <v>2628</v>
      </c>
      <c r="E21" s="18">
        <v>607</v>
      </c>
      <c r="F21" s="28">
        <v>1421</v>
      </c>
      <c r="G21" s="28">
        <v>600</v>
      </c>
      <c r="H21" s="33">
        <v>236</v>
      </c>
      <c r="I21" s="121">
        <v>0</v>
      </c>
      <c r="J21" s="17">
        <f t="shared" si="10"/>
        <v>2864</v>
      </c>
      <c r="K21" s="108">
        <v>92</v>
      </c>
      <c r="L21" s="108">
        <v>67</v>
      </c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86">
        <f t="shared" si="11"/>
        <v>159</v>
      </c>
      <c r="X21" s="108">
        <v>12</v>
      </c>
      <c r="Y21" s="108">
        <v>4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90">
        <f t="shared" si="12"/>
        <v>16</v>
      </c>
      <c r="AK21" s="94">
        <f t="shared" si="13"/>
        <v>175</v>
      </c>
      <c r="AL21" s="98">
        <f t="shared" si="1"/>
        <v>766</v>
      </c>
      <c r="AM21" s="99">
        <f t="shared" si="14"/>
        <v>0</v>
      </c>
      <c r="AN21" s="100">
        <f t="shared" si="3"/>
        <v>1437</v>
      </c>
      <c r="AO21" s="77">
        <v>93</v>
      </c>
      <c r="AP21" s="19">
        <v>30</v>
      </c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90">
        <f t="shared" si="15"/>
        <v>123</v>
      </c>
      <c r="BB21" s="108">
        <v>3</v>
      </c>
      <c r="BC21" s="108">
        <v>2</v>
      </c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13">
        <f t="shared" si="4"/>
        <v>5</v>
      </c>
      <c r="BO21" s="71">
        <v>0</v>
      </c>
      <c r="BP21" s="28">
        <v>0</v>
      </c>
      <c r="BQ21" s="28"/>
      <c r="BR21" s="28"/>
      <c r="BS21" s="28"/>
      <c r="BT21" s="28"/>
      <c r="BU21" s="28"/>
      <c r="BV21" s="28"/>
      <c r="BW21" s="28"/>
      <c r="BX21" s="28"/>
      <c r="BY21" s="28"/>
      <c r="BZ21" s="31"/>
      <c r="CA21" s="228">
        <f t="shared" si="35"/>
        <v>0</v>
      </c>
      <c r="CB21" s="28">
        <v>161</v>
      </c>
      <c r="CC21" s="28">
        <v>0</v>
      </c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35">
        <f t="shared" si="6"/>
        <v>161</v>
      </c>
      <c r="CO21" s="184">
        <f t="shared" si="16"/>
        <v>643</v>
      </c>
      <c r="CP21" s="42">
        <f t="shared" si="17"/>
        <v>0</v>
      </c>
      <c r="CQ21" s="130">
        <f t="shared" si="18"/>
        <v>1271</v>
      </c>
      <c r="CR21" s="185">
        <f t="shared" si="19"/>
        <v>1914</v>
      </c>
      <c r="CS21" s="199">
        <f t="shared" si="9"/>
        <v>123</v>
      </c>
      <c r="CT21" s="38">
        <f t="shared" si="34"/>
        <v>8.3109919571045576E-2</v>
      </c>
      <c r="CU21" s="38">
        <f t="shared" si="20"/>
        <v>2.6809651474530832E-2</v>
      </c>
      <c r="CV21" s="38">
        <f t="shared" si="21"/>
        <v>0</v>
      </c>
      <c r="CW21" s="38">
        <f t="shared" si="22"/>
        <v>0</v>
      </c>
      <c r="CX21" s="38">
        <f t="shared" si="23"/>
        <v>0</v>
      </c>
      <c r="CY21" s="38">
        <f t="shared" si="24"/>
        <v>0</v>
      </c>
      <c r="CZ21" s="38">
        <f t="shared" si="25"/>
        <v>0</v>
      </c>
      <c r="DA21" s="38">
        <f t="shared" si="26"/>
        <v>0</v>
      </c>
      <c r="DB21" s="38">
        <f t="shared" si="27"/>
        <v>0</v>
      </c>
      <c r="DC21" s="38">
        <f t="shared" si="28"/>
        <v>0</v>
      </c>
      <c r="DD21" s="38">
        <f t="shared" si="29"/>
        <v>0</v>
      </c>
      <c r="DE21" s="38">
        <f t="shared" si="30"/>
        <v>0</v>
      </c>
      <c r="DF21" s="242">
        <f t="shared" si="31"/>
        <v>0.10991957104557641</v>
      </c>
      <c r="DG21" s="257">
        <v>1119</v>
      </c>
      <c r="DH21" s="200">
        <v>50.354999999999997</v>
      </c>
      <c r="DI21" s="193">
        <f t="shared" si="32"/>
        <v>1454.7</v>
      </c>
      <c r="DJ21" s="210">
        <f t="shared" si="33"/>
        <v>1902.3</v>
      </c>
      <c r="DK21" s="215"/>
      <c r="DL21" s="110"/>
      <c r="DM21" s="142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38"/>
    </row>
    <row r="22" spans="1:138 2400:2401" s="3" customFormat="1" ht="120" customHeight="1" thickBot="1" x14ac:dyDescent="0.3">
      <c r="A22" s="151">
        <v>15</v>
      </c>
      <c r="B22" s="158" t="s">
        <v>41</v>
      </c>
      <c r="C22" s="221" t="s">
        <v>212</v>
      </c>
      <c r="D22" s="193">
        <f>E22+F22+G22+I22</f>
        <v>2494</v>
      </c>
      <c r="E22" s="22">
        <v>804</v>
      </c>
      <c r="F22" s="31">
        <v>1128</v>
      </c>
      <c r="G22" s="31">
        <v>562</v>
      </c>
      <c r="H22" s="32">
        <v>135</v>
      </c>
      <c r="I22" s="30">
        <v>0</v>
      </c>
      <c r="J22" s="17">
        <f t="shared" si="10"/>
        <v>2629</v>
      </c>
      <c r="K22" s="109">
        <v>106</v>
      </c>
      <c r="L22" s="109">
        <v>54</v>
      </c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86">
        <f t="shared" si="11"/>
        <v>160</v>
      </c>
      <c r="X22" s="109">
        <v>8</v>
      </c>
      <c r="Y22" s="109">
        <v>8</v>
      </c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90">
        <f t="shared" si="12"/>
        <v>16</v>
      </c>
      <c r="AK22" s="95">
        <f t="shared" si="13"/>
        <v>176</v>
      </c>
      <c r="AL22" s="98">
        <f t="shared" si="1"/>
        <v>964</v>
      </c>
      <c r="AM22" s="99">
        <f t="shared" si="14"/>
        <v>0</v>
      </c>
      <c r="AN22" s="100">
        <f t="shared" si="3"/>
        <v>1144</v>
      </c>
      <c r="AO22" s="77">
        <v>99</v>
      </c>
      <c r="AP22" s="19">
        <v>45</v>
      </c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90">
        <f t="shared" si="15"/>
        <v>144</v>
      </c>
      <c r="BB22" s="109">
        <v>6</v>
      </c>
      <c r="BC22" s="109">
        <v>0</v>
      </c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13">
        <f t="shared" si="4"/>
        <v>6</v>
      </c>
      <c r="BO22" s="72">
        <v>0</v>
      </c>
      <c r="BP22" s="31">
        <v>0</v>
      </c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228">
        <f t="shared" si="35"/>
        <v>0</v>
      </c>
      <c r="CB22" s="28">
        <v>10</v>
      </c>
      <c r="CC22" s="28">
        <v>0</v>
      </c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35">
        <f>SUM(CB22:CM22)</f>
        <v>10</v>
      </c>
      <c r="CO22" s="184">
        <f t="shared" si="16"/>
        <v>820</v>
      </c>
      <c r="CP22" s="42">
        <f t="shared" si="17"/>
        <v>0</v>
      </c>
      <c r="CQ22" s="130">
        <f t="shared" si="18"/>
        <v>1128</v>
      </c>
      <c r="CR22" s="185">
        <f t="shared" si="19"/>
        <v>1948</v>
      </c>
      <c r="CS22" s="199">
        <f t="shared" si="9"/>
        <v>144</v>
      </c>
      <c r="CT22" s="38">
        <f t="shared" si="34"/>
        <v>8.2500000000000004E-2</v>
      </c>
      <c r="CU22" s="38">
        <f t="shared" si="20"/>
        <v>3.7499999999999999E-2</v>
      </c>
      <c r="CV22" s="38">
        <f t="shared" si="21"/>
        <v>0</v>
      </c>
      <c r="CW22" s="38">
        <f t="shared" si="22"/>
        <v>0</v>
      </c>
      <c r="CX22" s="38">
        <f t="shared" si="23"/>
        <v>0</v>
      </c>
      <c r="CY22" s="38">
        <f t="shared" si="24"/>
        <v>0</v>
      </c>
      <c r="CZ22" s="38">
        <f t="shared" si="25"/>
        <v>0</v>
      </c>
      <c r="DA22" s="38">
        <f t="shared" si="26"/>
        <v>0</v>
      </c>
      <c r="DB22" s="38">
        <f t="shared" si="27"/>
        <v>0</v>
      </c>
      <c r="DC22" s="38">
        <f t="shared" si="28"/>
        <v>0</v>
      </c>
      <c r="DD22" s="38">
        <f t="shared" si="29"/>
        <v>0</v>
      </c>
      <c r="DE22" s="38">
        <f t="shared" si="30"/>
        <v>0</v>
      </c>
      <c r="DF22" s="242">
        <f t="shared" si="31"/>
        <v>0.12</v>
      </c>
      <c r="DG22" s="20">
        <v>1200</v>
      </c>
      <c r="DH22" s="200">
        <v>54</v>
      </c>
      <c r="DI22" s="193">
        <f t="shared" si="32"/>
        <v>1560</v>
      </c>
      <c r="DJ22" s="210">
        <f t="shared" si="33"/>
        <v>2040</v>
      </c>
      <c r="DK22" s="216"/>
      <c r="DL22" s="111"/>
      <c r="DM22" s="143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39"/>
      <c r="CNH22" s="4"/>
      <c r="CNI22" s="4"/>
    </row>
    <row r="23" spans="1:138 2400:2401" ht="120" customHeight="1" thickBot="1" x14ac:dyDescent="0.3">
      <c r="A23" s="151">
        <v>16</v>
      </c>
      <c r="B23" s="158" t="s">
        <v>124</v>
      </c>
      <c r="C23" s="221" t="s">
        <v>213</v>
      </c>
      <c r="D23" s="193">
        <f t="shared" ref="D23:D86" si="36">E23+F23+G23+I23</f>
        <v>2467</v>
      </c>
      <c r="E23" s="23">
        <v>571</v>
      </c>
      <c r="F23" s="29">
        <v>1444</v>
      </c>
      <c r="G23" s="29">
        <v>452</v>
      </c>
      <c r="H23" s="29">
        <v>27</v>
      </c>
      <c r="I23" s="30">
        <v>0</v>
      </c>
      <c r="J23" s="17">
        <f t="shared" si="10"/>
        <v>2494</v>
      </c>
      <c r="K23" s="108">
        <v>46</v>
      </c>
      <c r="L23" s="108">
        <v>1</v>
      </c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86">
        <f t="shared" si="11"/>
        <v>47</v>
      </c>
      <c r="X23" s="108">
        <v>36</v>
      </c>
      <c r="Y23" s="108">
        <v>350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90">
        <f t="shared" si="12"/>
        <v>386</v>
      </c>
      <c r="AK23" s="94">
        <f t="shared" si="13"/>
        <v>433</v>
      </c>
      <c r="AL23" s="98">
        <f t="shared" si="1"/>
        <v>618</v>
      </c>
      <c r="AM23" s="99">
        <f t="shared" si="14"/>
        <v>0</v>
      </c>
      <c r="AN23" s="100">
        <f t="shared" si="3"/>
        <v>1830</v>
      </c>
      <c r="AO23" s="77">
        <v>255</v>
      </c>
      <c r="AP23" s="19">
        <v>14</v>
      </c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90">
        <f t="shared" si="15"/>
        <v>269</v>
      </c>
      <c r="BB23" s="108">
        <v>0</v>
      </c>
      <c r="BC23" s="108">
        <v>33</v>
      </c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13">
        <f t="shared" si="4"/>
        <v>33</v>
      </c>
      <c r="BO23" s="71">
        <v>0</v>
      </c>
      <c r="BP23" s="28">
        <v>0</v>
      </c>
      <c r="BQ23" s="28"/>
      <c r="BR23" s="28"/>
      <c r="BS23" s="28"/>
      <c r="BT23" s="28"/>
      <c r="BU23" s="28"/>
      <c r="BV23" s="28"/>
      <c r="BW23" s="28"/>
      <c r="BX23" s="28"/>
      <c r="BY23" s="28"/>
      <c r="BZ23" s="31"/>
      <c r="CA23" s="228">
        <f t="shared" si="35"/>
        <v>0</v>
      </c>
      <c r="CB23" s="28">
        <v>2</v>
      </c>
      <c r="CC23" s="28">
        <v>88</v>
      </c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35">
        <f>SUM(CB23:CM23)</f>
        <v>90</v>
      </c>
      <c r="CO23" s="184">
        <f t="shared" si="16"/>
        <v>349</v>
      </c>
      <c r="CP23" s="42">
        <f t="shared" si="17"/>
        <v>0</v>
      </c>
      <c r="CQ23" s="130">
        <f t="shared" si="18"/>
        <v>1707</v>
      </c>
      <c r="CR23" s="185">
        <f t="shared" si="19"/>
        <v>2056</v>
      </c>
      <c r="CS23" s="199">
        <f t="shared" si="9"/>
        <v>269</v>
      </c>
      <c r="CT23" s="38">
        <f t="shared" si="34"/>
        <v>0.26729559748427673</v>
      </c>
      <c r="CU23" s="38">
        <f t="shared" si="20"/>
        <v>1.4675052410901468E-2</v>
      </c>
      <c r="CV23" s="38">
        <f t="shared" si="21"/>
        <v>0</v>
      </c>
      <c r="CW23" s="38">
        <f t="shared" si="22"/>
        <v>0</v>
      </c>
      <c r="CX23" s="38">
        <f t="shared" si="23"/>
        <v>0</v>
      </c>
      <c r="CY23" s="38">
        <f t="shared" si="24"/>
        <v>0</v>
      </c>
      <c r="CZ23" s="38">
        <f t="shared" si="25"/>
        <v>0</v>
      </c>
      <c r="DA23" s="38">
        <f t="shared" si="26"/>
        <v>0</v>
      </c>
      <c r="DB23" s="38">
        <f t="shared" si="27"/>
        <v>0</v>
      </c>
      <c r="DC23" s="38">
        <f t="shared" si="28"/>
        <v>0</v>
      </c>
      <c r="DD23" s="38">
        <f t="shared" si="29"/>
        <v>0</v>
      </c>
      <c r="DE23" s="38">
        <f t="shared" si="30"/>
        <v>0</v>
      </c>
      <c r="DF23" s="242">
        <f t="shared" si="31"/>
        <v>0.28197064989517817</v>
      </c>
      <c r="DG23" s="257">
        <v>954</v>
      </c>
      <c r="DH23" s="200">
        <v>42.93</v>
      </c>
      <c r="DI23" s="193">
        <f t="shared" si="32"/>
        <v>1240.2</v>
      </c>
      <c r="DJ23" s="210">
        <f t="shared" si="33"/>
        <v>1621.8</v>
      </c>
      <c r="DK23" s="215"/>
      <c r="DL23" s="110"/>
      <c r="DM23" s="142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38"/>
      <c r="CNH23" s="5"/>
      <c r="CNI23" s="5"/>
    </row>
    <row r="24" spans="1:138 2400:2401" s="3" customFormat="1" ht="120" customHeight="1" thickBot="1" x14ac:dyDescent="0.3">
      <c r="A24" s="151">
        <v>17</v>
      </c>
      <c r="B24" s="158" t="s">
        <v>42</v>
      </c>
      <c r="C24" s="221" t="s">
        <v>214</v>
      </c>
      <c r="D24" s="193">
        <f t="shared" si="36"/>
        <v>1255</v>
      </c>
      <c r="E24" s="22">
        <v>280</v>
      </c>
      <c r="F24" s="31">
        <v>758</v>
      </c>
      <c r="G24" s="31">
        <v>217</v>
      </c>
      <c r="H24" s="32">
        <v>75</v>
      </c>
      <c r="I24" s="30">
        <v>0</v>
      </c>
      <c r="J24" s="17">
        <f t="shared" si="10"/>
        <v>1330</v>
      </c>
      <c r="K24" s="109">
        <v>46</v>
      </c>
      <c r="L24" s="109">
        <v>56</v>
      </c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86">
        <f t="shared" si="11"/>
        <v>102</v>
      </c>
      <c r="X24" s="109">
        <v>14</v>
      </c>
      <c r="Y24" s="109">
        <v>14</v>
      </c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86">
        <f t="shared" si="12"/>
        <v>28</v>
      </c>
      <c r="AK24" s="95">
        <f t="shared" si="13"/>
        <v>130</v>
      </c>
      <c r="AL24" s="98">
        <f t="shared" si="1"/>
        <v>382</v>
      </c>
      <c r="AM24" s="99">
        <f t="shared" si="14"/>
        <v>0</v>
      </c>
      <c r="AN24" s="100">
        <f t="shared" si="3"/>
        <v>786</v>
      </c>
      <c r="AO24" s="78">
        <v>60</v>
      </c>
      <c r="AP24" s="21">
        <v>45</v>
      </c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86">
        <f t="shared" si="15"/>
        <v>105</v>
      </c>
      <c r="BB24" s="109">
        <v>1</v>
      </c>
      <c r="BC24" s="109">
        <v>0</v>
      </c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14">
        <f t="shared" si="4"/>
        <v>1</v>
      </c>
      <c r="BO24" s="72">
        <v>0</v>
      </c>
      <c r="BP24" s="31">
        <v>0</v>
      </c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229">
        <f t="shared" si="35"/>
        <v>0</v>
      </c>
      <c r="CB24" s="31">
        <v>1</v>
      </c>
      <c r="CC24" s="31">
        <v>0</v>
      </c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236">
        <f>SUM(CB24:CM24)</f>
        <v>1</v>
      </c>
      <c r="CO24" s="184">
        <f t="shared" si="16"/>
        <v>277</v>
      </c>
      <c r="CP24" s="42">
        <f t="shared" si="17"/>
        <v>0</v>
      </c>
      <c r="CQ24" s="130">
        <f t="shared" si="18"/>
        <v>784</v>
      </c>
      <c r="CR24" s="186">
        <f t="shared" si="19"/>
        <v>1061</v>
      </c>
      <c r="CS24" s="201">
        <f t="shared" si="9"/>
        <v>105</v>
      </c>
      <c r="CT24" s="38">
        <f t="shared" si="34"/>
        <v>8.7847730600292828E-2</v>
      </c>
      <c r="CU24" s="38">
        <f t="shared" si="20"/>
        <v>6.5885797950219621E-2</v>
      </c>
      <c r="CV24" s="38">
        <f t="shared" si="21"/>
        <v>0</v>
      </c>
      <c r="CW24" s="38">
        <f t="shared" si="22"/>
        <v>0</v>
      </c>
      <c r="CX24" s="38">
        <f t="shared" si="23"/>
        <v>0</v>
      </c>
      <c r="CY24" s="38">
        <f t="shared" si="24"/>
        <v>0</v>
      </c>
      <c r="CZ24" s="38">
        <f t="shared" si="25"/>
        <v>0</v>
      </c>
      <c r="DA24" s="38">
        <f t="shared" si="26"/>
        <v>0</v>
      </c>
      <c r="DB24" s="38">
        <f t="shared" si="27"/>
        <v>0</v>
      </c>
      <c r="DC24" s="38">
        <f t="shared" si="28"/>
        <v>0</v>
      </c>
      <c r="DD24" s="38">
        <f t="shared" si="29"/>
        <v>0</v>
      </c>
      <c r="DE24" s="38">
        <f t="shared" si="30"/>
        <v>0</v>
      </c>
      <c r="DF24" s="242">
        <f t="shared" si="31"/>
        <v>0.15373352855051245</v>
      </c>
      <c r="DG24" s="57">
        <v>683</v>
      </c>
      <c r="DH24" s="200">
        <v>30.734999999999999</v>
      </c>
      <c r="DI24" s="193">
        <f t="shared" si="32"/>
        <v>887.9</v>
      </c>
      <c r="DJ24" s="210">
        <f t="shared" si="33"/>
        <v>1161.0999999999999</v>
      </c>
      <c r="DK24" s="216"/>
      <c r="DL24" s="111"/>
      <c r="DM24" s="143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39"/>
      <c r="CNH24" s="4"/>
      <c r="CNI24" s="4"/>
    </row>
    <row r="25" spans="1:138 2400:2401" ht="120" customHeight="1" thickBot="1" x14ac:dyDescent="0.3">
      <c r="A25" s="151">
        <v>18</v>
      </c>
      <c r="B25" s="158" t="s">
        <v>43</v>
      </c>
      <c r="C25" s="221" t="s">
        <v>215</v>
      </c>
      <c r="D25" s="193">
        <f t="shared" si="36"/>
        <v>1198</v>
      </c>
      <c r="E25" s="18">
        <v>240</v>
      </c>
      <c r="F25" s="28">
        <v>883</v>
      </c>
      <c r="G25" s="28">
        <v>75</v>
      </c>
      <c r="H25" s="29">
        <v>15</v>
      </c>
      <c r="I25" s="30">
        <v>0</v>
      </c>
      <c r="J25" s="17">
        <f t="shared" si="10"/>
        <v>1213</v>
      </c>
      <c r="K25" s="108">
        <v>45</v>
      </c>
      <c r="L25" s="108">
        <v>32</v>
      </c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86">
        <f t="shared" si="11"/>
        <v>77</v>
      </c>
      <c r="X25" s="108">
        <v>25</v>
      </c>
      <c r="Y25" s="108">
        <v>19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90">
        <f t="shared" si="12"/>
        <v>44</v>
      </c>
      <c r="AK25" s="94">
        <f t="shared" si="13"/>
        <v>121</v>
      </c>
      <c r="AL25" s="98">
        <f t="shared" si="1"/>
        <v>317</v>
      </c>
      <c r="AM25" s="99">
        <f t="shared" si="14"/>
        <v>0</v>
      </c>
      <c r="AN25" s="100">
        <f t="shared" si="3"/>
        <v>927</v>
      </c>
      <c r="AO25" s="77">
        <v>51</v>
      </c>
      <c r="AP25" s="19">
        <v>21</v>
      </c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90">
        <f t="shared" si="15"/>
        <v>72</v>
      </c>
      <c r="BB25" s="108">
        <v>8</v>
      </c>
      <c r="BC25" s="108">
        <v>0</v>
      </c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13">
        <f t="shared" si="4"/>
        <v>8</v>
      </c>
      <c r="BO25" s="71">
        <v>0</v>
      </c>
      <c r="BP25" s="28">
        <v>0</v>
      </c>
      <c r="BQ25" s="28"/>
      <c r="BR25" s="28"/>
      <c r="BS25" s="28"/>
      <c r="BT25" s="28"/>
      <c r="BU25" s="28"/>
      <c r="BV25" s="28"/>
      <c r="BW25" s="28"/>
      <c r="BX25" s="28"/>
      <c r="BY25" s="28"/>
      <c r="BZ25" s="31"/>
      <c r="CA25" s="228">
        <f t="shared" si="35"/>
        <v>0</v>
      </c>
      <c r="CB25" s="28">
        <v>0</v>
      </c>
      <c r="CC25" s="28">
        <v>0</v>
      </c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36">
        <f>SUM(CB25:CM25)</f>
        <v>0</v>
      </c>
      <c r="CO25" s="184">
        <f t="shared" si="16"/>
        <v>245</v>
      </c>
      <c r="CP25" s="42">
        <f t="shared" si="17"/>
        <v>0</v>
      </c>
      <c r="CQ25" s="130">
        <f t="shared" si="18"/>
        <v>919</v>
      </c>
      <c r="CR25" s="185">
        <f t="shared" si="19"/>
        <v>1164</v>
      </c>
      <c r="CS25" s="199">
        <f t="shared" si="9"/>
        <v>72</v>
      </c>
      <c r="CT25" s="38">
        <f t="shared" si="34"/>
        <v>8.2926829268292687E-2</v>
      </c>
      <c r="CU25" s="38">
        <f t="shared" si="20"/>
        <v>3.4146341463414637E-2</v>
      </c>
      <c r="CV25" s="38">
        <f t="shared" si="21"/>
        <v>0</v>
      </c>
      <c r="CW25" s="38">
        <f t="shared" si="22"/>
        <v>0</v>
      </c>
      <c r="CX25" s="38">
        <f t="shared" si="23"/>
        <v>0</v>
      </c>
      <c r="CY25" s="38">
        <f t="shared" si="24"/>
        <v>0</v>
      </c>
      <c r="CZ25" s="38">
        <f t="shared" si="25"/>
        <v>0</v>
      </c>
      <c r="DA25" s="38">
        <f t="shared" si="26"/>
        <v>0</v>
      </c>
      <c r="DB25" s="38">
        <f t="shared" si="27"/>
        <v>0</v>
      </c>
      <c r="DC25" s="38">
        <f t="shared" si="28"/>
        <v>0</v>
      </c>
      <c r="DD25" s="38">
        <f t="shared" si="29"/>
        <v>0</v>
      </c>
      <c r="DE25" s="38">
        <f t="shared" si="30"/>
        <v>0</v>
      </c>
      <c r="DF25" s="242">
        <f t="shared" si="31"/>
        <v>0.11707317073170732</v>
      </c>
      <c r="DG25" s="257">
        <v>615</v>
      </c>
      <c r="DH25" s="200">
        <v>27.675000000000001</v>
      </c>
      <c r="DI25" s="193">
        <f t="shared" si="32"/>
        <v>799.5</v>
      </c>
      <c r="DJ25" s="210">
        <f t="shared" si="33"/>
        <v>1045.5</v>
      </c>
      <c r="DK25" s="215"/>
      <c r="DL25" s="110"/>
      <c r="DM25" s="142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38"/>
      <c r="CNH25" s="5"/>
      <c r="CNI25" s="5"/>
    </row>
    <row r="26" spans="1:138 2400:2401" ht="120" customHeight="1" thickBot="1" x14ac:dyDescent="0.3">
      <c r="A26" s="151">
        <v>19</v>
      </c>
      <c r="B26" s="158" t="s">
        <v>44</v>
      </c>
      <c r="C26" s="221" t="s">
        <v>216</v>
      </c>
      <c r="D26" s="193">
        <f t="shared" si="36"/>
        <v>601</v>
      </c>
      <c r="E26" s="18">
        <v>121</v>
      </c>
      <c r="F26" s="29">
        <v>385</v>
      </c>
      <c r="G26" s="29">
        <v>95</v>
      </c>
      <c r="H26" s="29">
        <v>8</v>
      </c>
      <c r="I26" s="30">
        <v>0</v>
      </c>
      <c r="J26" s="17">
        <f t="shared" si="10"/>
        <v>609</v>
      </c>
      <c r="K26" s="109">
        <v>24</v>
      </c>
      <c r="L26" s="109">
        <v>22</v>
      </c>
      <c r="M26" s="109"/>
      <c r="N26" s="109"/>
      <c r="O26" s="109"/>
      <c r="P26" s="109"/>
      <c r="Q26" s="109"/>
      <c r="R26" s="109"/>
      <c r="S26" s="109"/>
      <c r="T26" s="109"/>
      <c r="U26" s="108"/>
      <c r="V26" s="108"/>
      <c r="W26" s="86">
        <f t="shared" si="11"/>
        <v>46</v>
      </c>
      <c r="X26" s="108">
        <v>13</v>
      </c>
      <c r="Y26" s="108">
        <v>10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90">
        <f t="shared" si="12"/>
        <v>23</v>
      </c>
      <c r="AK26" s="94">
        <f t="shared" si="13"/>
        <v>69</v>
      </c>
      <c r="AL26" s="98">
        <f t="shared" si="1"/>
        <v>167</v>
      </c>
      <c r="AM26" s="99">
        <f t="shared" si="14"/>
        <v>0</v>
      </c>
      <c r="AN26" s="100">
        <f t="shared" si="3"/>
        <v>408</v>
      </c>
      <c r="AO26" s="77">
        <v>27</v>
      </c>
      <c r="AP26" s="19">
        <v>17</v>
      </c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90">
        <f t="shared" si="15"/>
        <v>44</v>
      </c>
      <c r="BB26" s="108">
        <v>0</v>
      </c>
      <c r="BC26" s="108">
        <v>0</v>
      </c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13">
        <f t="shared" si="4"/>
        <v>0</v>
      </c>
      <c r="BO26" s="71">
        <v>0</v>
      </c>
      <c r="BP26" s="28">
        <v>0</v>
      </c>
      <c r="BQ26" s="28"/>
      <c r="BR26" s="28"/>
      <c r="BS26" s="28"/>
      <c r="BT26" s="28"/>
      <c r="BU26" s="28"/>
      <c r="BV26" s="28"/>
      <c r="BW26" s="28"/>
      <c r="BX26" s="28"/>
      <c r="BY26" s="28"/>
      <c r="BZ26" s="31"/>
      <c r="CA26" s="228">
        <f t="shared" si="35"/>
        <v>0</v>
      </c>
      <c r="CB26" s="28">
        <v>0</v>
      </c>
      <c r="CC26" s="28">
        <v>0</v>
      </c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35">
        <f t="shared" ref="CN26:CN57" si="37">SUM(CB26:CM26)</f>
        <v>0</v>
      </c>
      <c r="CO26" s="184">
        <f t="shared" si="16"/>
        <v>123</v>
      </c>
      <c r="CP26" s="42">
        <f t="shared" si="17"/>
        <v>0</v>
      </c>
      <c r="CQ26" s="130">
        <f t="shared" si="18"/>
        <v>408</v>
      </c>
      <c r="CR26" s="185">
        <f t="shared" si="19"/>
        <v>531</v>
      </c>
      <c r="CS26" s="199">
        <f t="shared" si="9"/>
        <v>44</v>
      </c>
      <c r="CT26" s="38">
        <f t="shared" si="34"/>
        <v>0.10931174089068826</v>
      </c>
      <c r="CU26" s="38">
        <f t="shared" si="20"/>
        <v>6.8825910931174086E-2</v>
      </c>
      <c r="CV26" s="38">
        <f t="shared" si="21"/>
        <v>0</v>
      </c>
      <c r="CW26" s="38">
        <f t="shared" si="22"/>
        <v>0</v>
      </c>
      <c r="CX26" s="38">
        <f t="shared" si="23"/>
        <v>0</v>
      </c>
      <c r="CY26" s="38">
        <f t="shared" si="24"/>
        <v>0</v>
      </c>
      <c r="CZ26" s="38">
        <f t="shared" si="25"/>
        <v>0</v>
      </c>
      <c r="DA26" s="38">
        <f t="shared" si="26"/>
        <v>0</v>
      </c>
      <c r="DB26" s="38">
        <f t="shared" si="27"/>
        <v>0</v>
      </c>
      <c r="DC26" s="38">
        <f t="shared" si="28"/>
        <v>0</v>
      </c>
      <c r="DD26" s="38">
        <f t="shared" si="29"/>
        <v>0</v>
      </c>
      <c r="DE26" s="38">
        <f t="shared" si="30"/>
        <v>0</v>
      </c>
      <c r="DF26" s="242">
        <f t="shared" si="31"/>
        <v>0.17813765182186236</v>
      </c>
      <c r="DG26" s="58">
        <v>247</v>
      </c>
      <c r="DH26" s="200">
        <v>11.115</v>
      </c>
      <c r="DI26" s="193">
        <f t="shared" si="32"/>
        <v>321.10000000000002</v>
      </c>
      <c r="DJ26" s="210">
        <f t="shared" si="33"/>
        <v>419.9</v>
      </c>
      <c r="DK26" s="215"/>
      <c r="DL26" s="110"/>
      <c r="DM26" s="142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38"/>
    </row>
    <row r="27" spans="1:138 2400:2401" s="3" customFormat="1" ht="120" customHeight="1" thickBot="1" x14ac:dyDescent="0.3">
      <c r="A27" s="151">
        <v>20</v>
      </c>
      <c r="B27" s="158" t="s">
        <v>45</v>
      </c>
      <c r="C27" s="221" t="s">
        <v>217</v>
      </c>
      <c r="D27" s="193">
        <f t="shared" si="36"/>
        <v>475</v>
      </c>
      <c r="E27" s="22">
        <v>60</v>
      </c>
      <c r="F27" s="32">
        <v>309</v>
      </c>
      <c r="G27" s="32">
        <v>106</v>
      </c>
      <c r="H27" s="32">
        <v>9</v>
      </c>
      <c r="I27" s="30">
        <v>0</v>
      </c>
      <c r="J27" s="17">
        <f t="shared" si="10"/>
        <v>484</v>
      </c>
      <c r="K27" s="109">
        <v>51</v>
      </c>
      <c r="L27" s="109">
        <v>25</v>
      </c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86">
        <f t="shared" si="11"/>
        <v>76</v>
      </c>
      <c r="X27" s="109">
        <v>0</v>
      </c>
      <c r="Y27" s="109">
        <v>1</v>
      </c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90">
        <f t="shared" si="12"/>
        <v>1</v>
      </c>
      <c r="AK27" s="95">
        <f t="shared" si="13"/>
        <v>77</v>
      </c>
      <c r="AL27" s="98">
        <f t="shared" si="1"/>
        <v>136</v>
      </c>
      <c r="AM27" s="99">
        <f t="shared" si="14"/>
        <v>0</v>
      </c>
      <c r="AN27" s="100">
        <f t="shared" si="3"/>
        <v>310</v>
      </c>
      <c r="AO27" s="77">
        <v>46</v>
      </c>
      <c r="AP27" s="19">
        <v>29</v>
      </c>
      <c r="AQ27" s="19"/>
      <c r="AR27" s="19"/>
      <c r="AS27" s="19"/>
      <c r="AT27" s="19"/>
      <c r="AU27" s="21"/>
      <c r="AV27" s="21"/>
      <c r="AW27" s="21"/>
      <c r="AX27" s="21"/>
      <c r="AY27" s="21"/>
      <c r="AZ27" s="21"/>
      <c r="BA27" s="90">
        <f t="shared" si="15"/>
        <v>75</v>
      </c>
      <c r="BB27" s="109">
        <v>13</v>
      </c>
      <c r="BC27" s="109">
        <v>0</v>
      </c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13">
        <f t="shared" si="4"/>
        <v>13</v>
      </c>
      <c r="BO27" s="72">
        <v>0</v>
      </c>
      <c r="BP27" s="31">
        <v>0</v>
      </c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228">
        <f t="shared" si="35"/>
        <v>0</v>
      </c>
      <c r="CB27" s="31">
        <v>1</v>
      </c>
      <c r="CC27" s="31">
        <v>0</v>
      </c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235">
        <f t="shared" si="37"/>
        <v>1</v>
      </c>
      <c r="CO27" s="184">
        <f t="shared" si="16"/>
        <v>61</v>
      </c>
      <c r="CP27" s="42">
        <f t="shared" si="17"/>
        <v>0</v>
      </c>
      <c r="CQ27" s="130">
        <f t="shared" si="18"/>
        <v>296</v>
      </c>
      <c r="CR27" s="185">
        <f t="shared" si="19"/>
        <v>357</v>
      </c>
      <c r="CS27" s="199">
        <f t="shared" si="9"/>
        <v>75</v>
      </c>
      <c r="CT27" s="38">
        <f t="shared" si="34"/>
        <v>0.1373134328358209</v>
      </c>
      <c r="CU27" s="38">
        <f t="shared" si="20"/>
        <v>8.6567164179104483E-2</v>
      </c>
      <c r="CV27" s="38">
        <f t="shared" si="21"/>
        <v>0</v>
      </c>
      <c r="CW27" s="38">
        <f t="shared" si="22"/>
        <v>0</v>
      </c>
      <c r="CX27" s="38">
        <f t="shared" si="23"/>
        <v>0</v>
      </c>
      <c r="CY27" s="38">
        <f t="shared" si="24"/>
        <v>0</v>
      </c>
      <c r="CZ27" s="38">
        <f t="shared" si="25"/>
        <v>0</v>
      </c>
      <c r="DA27" s="38">
        <f t="shared" si="26"/>
        <v>0</v>
      </c>
      <c r="DB27" s="38">
        <f t="shared" si="27"/>
        <v>0</v>
      </c>
      <c r="DC27" s="38">
        <f t="shared" si="28"/>
        <v>0</v>
      </c>
      <c r="DD27" s="38">
        <f t="shared" si="29"/>
        <v>0</v>
      </c>
      <c r="DE27" s="38">
        <f t="shared" si="30"/>
        <v>0</v>
      </c>
      <c r="DF27" s="242">
        <f t="shared" si="31"/>
        <v>0.22388059701492538</v>
      </c>
      <c r="DG27" s="58">
        <v>335</v>
      </c>
      <c r="DH27" s="200">
        <v>15.074999999999999</v>
      </c>
      <c r="DI27" s="193">
        <f t="shared" si="32"/>
        <v>435.5</v>
      </c>
      <c r="DJ27" s="210">
        <f t="shared" si="33"/>
        <v>569.5</v>
      </c>
      <c r="DK27" s="216"/>
      <c r="DL27" s="111"/>
      <c r="DM27" s="143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39"/>
    </row>
    <row r="28" spans="1:138 2400:2401" ht="120" customHeight="1" thickBot="1" x14ac:dyDescent="0.3">
      <c r="A28" s="151">
        <v>21</v>
      </c>
      <c r="B28" s="158" t="s">
        <v>84</v>
      </c>
      <c r="C28" s="221" t="s">
        <v>218</v>
      </c>
      <c r="D28" s="193">
        <f t="shared" si="36"/>
        <v>555</v>
      </c>
      <c r="E28" s="18">
        <v>218</v>
      </c>
      <c r="F28" s="29">
        <v>334</v>
      </c>
      <c r="G28" s="29">
        <v>3</v>
      </c>
      <c r="H28" s="29">
        <v>47</v>
      </c>
      <c r="I28" s="30">
        <v>0</v>
      </c>
      <c r="J28" s="17">
        <f t="shared" si="10"/>
        <v>602</v>
      </c>
      <c r="K28" s="110">
        <v>93</v>
      </c>
      <c r="L28" s="110">
        <v>67</v>
      </c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86">
        <f t="shared" si="11"/>
        <v>160</v>
      </c>
      <c r="X28" s="108">
        <v>0</v>
      </c>
      <c r="Y28" s="110">
        <v>0</v>
      </c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90">
        <f t="shared" si="12"/>
        <v>0</v>
      </c>
      <c r="AK28" s="94">
        <f t="shared" si="13"/>
        <v>160</v>
      </c>
      <c r="AL28" s="98">
        <f t="shared" si="1"/>
        <v>378</v>
      </c>
      <c r="AM28" s="99">
        <f t="shared" si="14"/>
        <v>0</v>
      </c>
      <c r="AN28" s="100">
        <f t="shared" si="3"/>
        <v>334</v>
      </c>
      <c r="AO28" s="77">
        <v>110</v>
      </c>
      <c r="AP28" s="19">
        <v>77</v>
      </c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90">
        <f t="shared" si="15"/>
        <v>187</v>
      </c>
      <c r="BB28" s="110">
        <v>0</v>
      </c>
      <c r="BC28" s="110">
        <v>0</v>
      </c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3">
        <f t="shared" si="4"/>
        <v>0</v>
      </c>
      <c r="BO28" s="75">
        <v>0</v>
      </c>
      <c r="BP28" s="29">
        <v>0</v>
      </c>
      <c r="BQ28" s="29"/>
      <c r="BR28" s="29"/>
      <c r="BS28" s="29"/>
      <c r="BT28" s="29"/>
      <c r="BU28" s="29"/>
      <c r="BV28" s="29"/>
      <c r="BW28" s="29"/>
      <c r="BX28" s="29"/>
      <c r="BY28" s="29"/>
      <c r="BZ28" s="32"/>
      <c r="CA28" s="228">
        <f t="shared" si="35"/>
        <v>0</v>
      </c>
      <c r="CB28" s="29">
        <v>0</v>
      </c>
      <c r="CC28" s="29">
        <v>0</v>
      </c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35">
        <f t="shared" si="37"/>
        <v>0</v>
      </c>
      <c r="CO28" s="184">
        <f t="shared" si="16"/>
        <v>191</v>
      </c>
      <c r="CP28" s="42">
        <f t="shared" si="17"/>
        <v>0</v>
      </c>
      <c r="CQ28" s="130">
        <f t="shared" si="18"/>
        <v>334</v>
      </c>
      <c r="CR28" s="185">
        <f t="shared" si="19"/>
        <v>525</v>
      </c>
      <c r="CS28" s="199">
        <f t="shared" si="9"/>
        <v>187</v>
      </c>
      <c r="CT28" s="38">
        <f t="shared" si="34"/>
        <v>8.1481481481481488E-2</v>
      </c>
      <c r="CU28" s="38">
        <f t="shared" si="20"/>
        <v>5.7037037037037039E-2</v>
      </c>
      <c r="CV28" s="38">
        <f t="shared" si="21"/>
        <v>0</v>
      </c>
      <c r="CW28" s="38">
        <f t="shared" si="22"/>
        <v>0</v>
      </c>
      <c r="CX28" s="38">
        <f t="shared" si="23"/>
        <v>0</v>
      </c>
      <c r="CY28" s="38">
        <f t="shared" si="24"/>
        <v>0</v>
      </c>
      <c r="CZ28" s="38">
        <f t="shared" si="25"/>
        <v>0</v>
      </c>
      <c r="DA28" s="38">
        <f t="shared" si="26"/>
        <v>0</v>
      </c>
      <c r="DB28" s="38">
        <f t="shared" si="27"/>
        <v>0</v>
      </c>
      <c r="DC28" s="38">
        <f t="shared" si="28"/>
        <v>0</v>
      </c>
      <c r="DD28" s="38">
        <f t="shared" si="29"/>
        <v>0</v>
      </c>
      <c r="DE28" s="38">
        <f t="shared" si="30"/>
        <v>0</v>
      </c>
      <c r="DF28" s="242">
        <f t="shared" si="31"/>
        <v>0.13851851851851854</v>
      </c>
      <c r="DG28" s="20">
        <v>1350</v>
      </c>
      <c r="DH28" s="200">
        <v>60.75</v>
      </c>
      <c r="DI28" s="193">
        <f t="shared" si="32"/>
        <v>1755</v>
      </c>
      <c r="DJ28" s="210">
        <f t="shared" si="33"/>
        <v>2295</v>
      </c>
      <c r="DK28" s="215">
        <v>57</v>
      </c>
      <c r="DL28" s="110">
        <v>20</v>
      </c>
      <c r="DM28" s="142">
        <v>83</v>
      </c>
      <c r="DN28" s="110">
        <v>59</v>
      </c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38"/>
    </row>
    <row r="29" spans="1:138 2400:2401" ht="120" customHeight="1" thickBot="1" x14ac:dyDescent="0.3">
      <c r="A29" s="151">
        <v>22</v>
      </c>
      <c r="B29" s="158" t="s">
        <v>46</v>
      </c>
      <c r="C29" s="221" t="s">
        <v>219</v>
      </c>
      <c r="D29" s="193">
        <f t="shared" si="36"/>
        <v>272</v>
      </c>
      <c r="E29" s="18">
        <v>258</v>
      </c>
      <c r="F29" s="29">
        <v>14</v>
      </c>
      <c r="G29" s="29">
        <v>0</v>
      </c>
      <c r="H29" s="29">
        <v>144</v>
      </c>
      <c r="I29" s="30">
        <v>0</v>
      </c>
      <c r="J29" s="17">
        <f t="shared" si="10"/>
        <v>416</v>
      </c>
      <c r="K29" s="110">
        <v>159</v>
      </c>
      <c r="L29" s="110">
        <v>130</v>
      </c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86">
        <f t="shared" si="11"/>
        <v>289</v>
      </c>
      <c r="X29" s="108">
        <v>0</v>
      </c>
      <c r="Y29" s="110">
        <v>0</v>
      </c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90">
        <f t="shared" si="12"/>
        <v>0</v>
      </c>
      <c r="AK29" s="94">
        <f t="shared" si="13"/>
        <v>289</v>
      </c>
      <c r="AL29" s="98">
        <f t="shared" si="1"/>
        <v>547</v>
      </c>
      <c r="AM29" s="99">
        <f t="shared" si="14"/>
        <v>0</v>
      </c>
      <c r="AN29" s="100">
        <f t="shared" si="3"/>
        <v>14</v>
      </c>
      <c r="AO29" s="77">
        <v>198</v>
      </c>
      <c r="AP29" s="19">
        <v>73</v>
      </c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90">
        <f t="shared" si="15"/>
        <v>271</v>
      </c>
      <c r="BB29" s="110">
        <v>0</v>
      </c>
      <c r="BC29" s="110">
        <v>0</v>
      </c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3">
        <f t="shared" si="4"/>
        <v>0</v>
      </c>
      <c r="BO29" s="75">
        <v>0</v>
      </c>
      <c r="BP29" s="29">
        <v>0</v>
      </c>
      <c r="BQ29" s="29"/>
      <c r="BR29" s="29"/>
      <c r="BS29" s="29"/>
      <c r="BT29" s="29"/>
      <c r="BU29" s="29"/>
      <c r="BV29" s="29"/>
      <c r="BW29" s="29"/>
      <c r="BX29" s="29"/>
      <c r="BY29" s="29"/>
      <c r="BZ29" s="32"/>
      <c r="CA29" s="228">
        <f>SUM(BO29:BZ29)</f>
        <v>0</v>
      </c>
      <c r="CB29" s="29">
        <v>0</v>
      </c>
      <c r="CC29" s="29">
        <v>0</v>
      </c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35">
        <f t="shared" si="37"/>
        <v>0</v>
      </c>
      <c r="CO29" s="184">
        <f t="shared" si="16"/>
        <v>276</v>
      </c>
      <c r="CP29" s="42">
        <f t="shared" si="17"/>
        <v>0</v>
      </c>
      <c r="CQ29" s="130">
        <f t="shared" si="18"/>
        <v>14</v>
      </c>
      <c r="CR29" s="185">
        <f t="shared" si="19"/>
        <v>290</v>
      </c>
      <c r="CS29" s="199">
        <f t="shared" si="9"/>
        <v>271</v>
      </c>
      <c r="CT29" s="38">
        <f t="shared" si="34"/>
        <v>9.9000000000000005E-2</v>
      </c>
      <c r="CU29" s="38">
        <f t="shared" si="20"/>
        <v>3.6499999999999998E-2</v>
      </c>
      <c r="CV29" s="38">
        <f t="shared" si="21"/>
        <v>0</v>
      </c>
      <c r="CW29" s="38">
        <f t="shared" si="22"/>
        <v>0</v>
      </c>
      <c r="CX29" s="38">
        <f t="shared" si="23"/>
        <v>0</v>
      </c>
      <c r="CY29" s="38">
        <f t="shared" si="24"/>
        <v>0</v>
      </c>
      <c r="CZ29" s="38">
        <f t="shared" si="25"/>
        <v>0</v>
      </c>
      <c r="DA29" s="38">
        <f t="shared" si="26"/>
        <v>0</v>
      </c>
      <c r="DB29" s="38">
        <f t="shared" si="27"/>
        <v>0</v>
      </c>
      <c r="DC29" s="38">
        <f t="shared" si="28"/>
        <v>0</v>
      </c>
      <c r="DD29" s="38">
        <f t="shared" si="29"/>
        <v>0</v>
      </c>
      <c r="DE29" s="38">
        <f t="shared" si="30"/>
        <v>0</v>
      </c>
      <c r="DF29" s="264">
        <f t="shared" si="31"/>
        <v>0.13550000000000001</v>
      </c>
      <c r="DG29" s="20">
        <v>2000</v>
      </c>
      <c r="DH29" s="200">
        <v>90</v>
      </c>
      <c r="DI29" s="193">
        <f t="shared" si="32"/>
        <v>2600</v>
      </c>
      <c r="DJ29" s="210">
        <f t="shared" si="33"/>
        <v>3400</v>
      </c>
      <c r="DK29" s="215">
        <v>13</v>
      </c>
      <c r="DL29" s="110">
        <v>10</v>
      </c>
      <c r="DM29" s="142">
        <v>16</v>
      </c>
      <c r="DN29" s="110">
        <v>16</v>
      </c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38"/>
    </row>
    <row r="30" spans="1:138 2400:2401" ht="120" customHeight="1" thickBot="1" x14ac:dyDescent="0.3">
      <c r="A30" s="151">
        <v>23</v>
      </c>
      <c r="B30" s="158" t="s">
        <v>47</v>
      </c>
      <c r="C30" s="221" t="s">
        <v>220</v>
      </c>
      <c r="D30" s="193">
        <f t="shared" si="36"/>
        <v>585</v>
      </c>
      <c r="E30" s="18">
        <v>533</v>
      </c>
      <c r="F30" s="29">
        <v>36</v>
      </c>
      <c r="G30" s="29">
        <v>16</v>
      </c>
      <c r="H30" s="29">
        <v>49</v>
      </c>
      <c r="I30" s="30">
        <v>0</v>
      </c>
      <c r="J30" s="17">
        <f t="shared" si="10"/>
        <v>634</v>
      </c>
      <c r="K30" s="110">
        <v>129</v>
      </c>
      <c r="L30" s="110">
        <v>124</v>
      </c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86">
        <f t="shared" si="11"/>
        <v>253</v>
      </c>
      <c r="X30" s="108">
        <v>0</v>
      </c>
      <c r="Y30" s="110">
        <v>1</v>
      </c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90">
        <f t="shared" si="12"/>
        <v>1</v>
      </c>
      <c r="AK30" s="94">
        <f t="shared" si="13"/>
        <v>254</v>
      </c>
      <c r="AL30" s="98">
        <f t="shared" si="1"/>
        <v>786</v>
      </c>
      <c r="AM30" s="99">
        <f t="shared" si="14"/>
        <v>0</v>
      </c>
      <c r="AN30" s="100">
        <f t="shared" si="3"/>
        <v>37</v>
      </c>
      <c r="AO30" s="77">
        <v>101</v>
      </c>
      <c r="AP30" s="19">
        <v>50</v>
      </c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90">
        <f t="shared" si="15"/>
        <v>151</v>
      </c>
      <c r="BB30" s="110">
        <v>0</v>
      </c>
      <c r="BC30" s="110">
        <v>0</v>
      </c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3">
        <f t="shared" si="4"/>
        <v>0</v>
      </c>
      <c r="BO30" s="75">
        <v>0</v>
      </c>
      <c r="BP30" s="29">
        <v>1</v>
      </c>
      <c r="BQ30" s="29"/>
      <c r="BR30" s="29"/>
      <c r="BS30" s="29"/>
      <c r="BT30" s="29"/>
      <c r="BU30" s="29"/>
      <c r="BV30" s="29"/>
      <c r="BW30" s="29"/>
      <c r="BX30" s="29"/>
      <c r="BY30" s="29"/>
      <c r="BZ30" s="32"/>
      <c r="CA30" s="228">
        <f t="shared" si="35"/>
        <v>1</v>
      </c>
      <c r="CB30" s="29">
        <v>0</v>
      </c>
      <c r="CC30" s="29">
        <v>0</v>
      </c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35">
        <f t="shared" si="37"/>
        <v>0</v>
      </c>
      <c r="CO30" s="184">
        <f t="shared" si="16"/>
        <v>634</v>
      </c>
      <c r="CP30" s="42">
        <f t="shared" si="17"/>
        <v>0</v>
      </c>
      <c r="CQ30" s="130">
        <f t="shared" si="18"/>
        <v>37</v>
      </c>
      <c r="CR30" s="185">
        <f t="shared" si="19"/>
        <v>671</v>
      </c>
      <c r="CS30" s="199">
        <f t="shared" si="9"/>
        <v>151</v>
      </c>
      <c r="CT30" s="38">
        <f t="shared" si="34"/>
        <v>7.2142857142857147E-2</v>
      </c>
      <c r="CU30" s="38">
        <f t="shared" si="20"/>
        <v>3.5714285714285712E-2</v>
      </c>
      <c r="CV30" s="38">
        <f t="shared" si="21"/>
        <v>0</v>
      </c>
      <c r="CW30" s="38">
        <f t="shared" si="22"/>
        <v>0</v>
      </c>
      <c r="CX30" s="38">
        <f t="shared" si="23"/>
        <v>0</v>
      </c>
      <c r="CY30" s="38">
        <f t="shared" si="24"/>
        <v>0</v>
      </c>
      <c r="CZ30" s="38">
        <f t="shared" si="25"/>
        <v>0</v>
      </c>
      <c r="DA30" s="38">
        <f t="shared" si="26"/>
        <v>0</v>
      </c>
      <c r="DB30" s="38">
        <f t="shared" si="27"/>
        <v>0</v>
      </c>
      <c r="DC30" s="38">
        <f t="shared" si="28"/>
        <v>0</v>
      </c>
      <c r="DD30" s="38">
        <f t="shared" si="29"/>
        <v>0</v>
      </c>
      <c r="DE30" s="38">
        <f t="shared" si="30"/>
        <v>0</v>
      </c>
      <c r="DF30" s="242">
        <f t="shared" si="31"/>
        <v>0.10785714285714286</v>
      </c>
      <c r="DG30" s="20">
        <v>1400</v>
      </c>
      <c r="DH30" s="200">
        <v>63</v>
      </c>
      <c r="DI30" s="193">
        <f t="shared" si="32"/>
        <v>1820</v>
      </c>
      <c r="DJ30" s="210">
        <f t="shared" si="33"/>
        <v>2380</v>
      </c>
      <c r="DK30" s="215">
        <v>51</v>
      </c>
      <c r="DL30" s="110">
        <v>50</v>
      </c>
      <c r="DM30" s="142">
        <v>130</v>
      </c>
      <c r="DN30" s="110">
        <v>63</v>
      </c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38"/>
    </row>
    <row r="31" spans="1:138 2400:2401" s="3" customFormat="1" ht="120" customHeight="1" thickBot="1" x14ac:dyDescent="0.3">
      <c r="A31" s="151">
        <v>24</v>
      </c>
      <c r="B31" s="158" t="s">
        <v>50</v>
      </c>
      <c r="C31" s="221" t="s">
        <v>221</v>
      </c>
      <c r="D31" s="193">
        <f t="shared" si="36"/>
        <v>120</v>
      </c>
      <c r="E31" s="22">
        <v>47</v>
      </c>
      <c r="F31" s="32">
        <v>18</v>
      </c>
      <c r="G31" s="32">
        <v>4</v>
      </c>
      <c r="H31" s="32">
        <v>16</v>
      </c>
      <c r="I31" s="30">
        <v>51</v>
      </c>
      <c r="J31" s="17">
        <f t="shared" si="10"/>
        <v>136</v>
      </c>
      <c r="K31" s="111">
        <v>42</v>
      </c>
      <c r="L31" s="111">
        <v>14</v>
      </c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86">
        <f t="shared" si="11"/>
        <v>56</v>
      </c>
      <c r="X31" s="109">
        <v>1</v>
      </c>
      <c r="Y31" s="111">
        <v>1</v>
      </c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90">
        <f t="shared" si="12"/>
        <v>2</v>
      </c>
      <c r="AK31" s="95">
        <f t="shared" si="13"/>
        <v>58</v>
      </c>
      <c r="AL31" s="98">
        <f t="shared" si="1"/>
        <v>154</v>
      </c>
      <c r="AM31" s="99">
        <f t="shared" si="14"/>
        <v>51</v>
      </c>
      <c r="AN31" s="100">
        <f t="shared" si="3"/>
        <v>20</v>
      </c>
      <c r="AO31" s="78">
        <v>25</v>
      </c>
      <c r="AP31" s="21">
        <v>6</v>
      </c>
      <c r="AQ31" s="21"/>
      <c r="AR31" s="21"/>
      <c r="AS31" s="21"/>
      <c r="AT31" s="21"/>
      <c r="AU31" s="19"/>
      <c r="AV31" s="19"/>
      <c r="AW31" s="19"/>
      <c r="AX31" s="19"/>
      <c r="AY31" s="19"/>
      <c r="AZ31" s="19"/>
      <c r="BA31" s="90">
        <f t="shared" si="15"/>
        <v>31</v>
      </c>
      <c r="BB31" s="111">
        <v>0</v>
      </c>
      <c r="BC31" s="111">
        <v>0</v>
      </c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3">
        <f t="shared" si="4"/>
        <v>0</v>
      </c>
      <c r="BO31" s="119">
        <v>0</v>
      </c>
      <c r="BP31" s="32">
        <v>0</v>
      </c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228">
        <f t="shared" si="35"/>
        <v>0</v>
      </c>
      <c r="CB31" s="32">
        <v>0</v>
      </c>
      <c r="CC31" s="32">
        <v>0</v>
      </c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235">
        <f t="shared" si="37"/>
        <v>0</v>
      </c>
      <c r="CO31" s="184">
        <f t="shared" si="16"/>
        <v>123</v>
      </c>
      <c r="CP31" s="42">
        <f t="shared" si="17"/>
        <v>51</v>
      </c>
      <c r="CQ31" s="130">
        <f t="shared" si="18"/>
        <v>20</v>
      </c>
      <c r="CR31" s="185">
        <f t="shared" si="19"/>
        <v>143</v>
      </c>
      <c r="CS31" s="199">
        <f t="shared" si="9"/>
        <v>31</v>
      </c>
      <c r="CT31" s="38">
        <f t="shared" si="34"/>
        <v>6.9637883008356549E-2</v>
      </c>
      <c r="CU31" s="38">
        <f t="shared" si="20"/>
        <v>1.6713091922005572E-2</v>
      </c>
      <c r="CV31" s="38">
        <f t="shared" si="21"/>
        <v>0</v>
      </c>
      <c r="CW31" s="38">
        <f t="shared" si="22"/>
        <v>0</v>
      </c>
      <c r="CX31" s="38">
        <f t="shared" si="23"/>
        <v>0</v>
      </c>
      <c r="CY31" s="38">
        <f t="shared" si="24"/>
        <v>0</v>
      </c>
      <c r="CZ31" s="38">
        <f t="shared" si="25"/>
        <v>0</v>
      </c>
      <c r="DA31" s="38">
        <f t="shared" si="26"/>
        <v>0</v>
      </c>
      <c r="DB31" s="38">
        <f t="shared" si="27"/>
        <v>0</v>
      </c>
      <c r="DC31" s="38">
        <f t="shared" si="28"/>
        <v>0</v>
      </c>
      <c r="DD31" s="38">
        <f t="shared" si="29"/>
        <v>0</v>
      </c>
      <c r="DE31" s="38">
        <f t="shared" si="30"/>
        <v>0</v>
      </c>
      <c r="DF31" s="242">
        <f t="shared" si="31"/>
        <v>8.6350974930362118E-2</v>
      </c>
      <c r="DG31" s="257">
        <v>359</v>
      </c>
      <c r="DH31" s="200">
        <v>16.155000000000001</v>
      </c>
      <c r="DI31" s="193">
        <f t="shared" si="32"/>
        <v>466.7</v>
      </c>
      <c r="DJ31" s="210">
        <f t="shared" si="33"/>
        <v>610.29999999999995</v>
      </c>
      <c r="DK31" s="216">
        <v>39</v>
      </c>
      <c r="DL31" s="111">
        <v>12</v>
      </c>
      <c r="DM31" s="143">
        <v>72</v>
      </c>
      <c r="DN31" s="111">
        <v>22</v>
      </c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39"/>
    </row>
    <row r="32" spans="1:138 2400:2401" ht="120" customHeight="1" thickBot="1" x14ac:dyDescent="0.3">
      <c r="A32" s="151">
        <v>25</v>
      </c>
      <c r="B32" s="158" t="s">
        <v>48</v>
      </c>
      <c r="C32" s="221" t="s">
        <v>222</v>
      </c>
      <c r="D32" s="193">
        <f t="shared" si="36"/>
        <v>335</v>
      </c>
      <c r="E32" s="18">
        <v>290</v>
      </c>
      <c r="F32" s="29">
        <v>34</v>
      </c>
      <c r="G32" s="29">
        <v>8</v>
      </c>
      <c r="H32" s="29">
        <v>41</v>
      </c>
      <c r="I32" s="30">
        <v>3</v>
      </c>
      <c r="J32" s="17">
        <f t="shared" si="10"/>
        <v>376</v>
      </c>
      <c r="K32" s="110">
        <v>20</v>
      </c>
      <c r="L32" s="110">
        <v>30</v>
      </c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86">
        <f t="shared" si="11"/>
        <v>50</v>
      </c>
      <c r="X32" s="108">
        <v>0</v>
      </c>
      <c r="Y32" s="110">
        <v>0</v>
      </c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90">
        <f t="shared" si="12"/>
        <v>0</v>
      </c>
      <c r="AK32" s="94">
        <f t="shared" si="13"/>
        <v>50</v>
      </c>
      <c r="AL32" s="98">
        <f t="shared" si="1"/>
        <v>343</v>
      </c>
      <c r="AM32" s="99">
        <f t="shared" si="14"/>
        <v>3</v>
      </c>
      <c r="AN32" s="100">
        <f t="shared" si="3"/>
        <v>34</v>
      </c>
      <c r="AO32" s="77">
        <v>24</v>
      </c>
      <c r="AP32" s="19">
        <v>11</v>
      </c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90">
        <f t="shared" si="15"/>
        <v>35</v>
      </c>
      <c r="BB32" s="110">
        <v>0</v>
      </c>
      <c r="BC32" s="110">
        <v>0</v>
      </c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3">
        <f t="shared" si="4"/>
        <v>0</v>
      </c>
      <c r="BO32" s="75">
        <v>0</v>
      </c>
      <c r="BP32" s="29">
        <v>0</v>
      </c>
      <c r="BQ32" s="29"/>
      <c r="BR32" s="29"/>
      <c r="BS32" s="29"/>
      <c r="BT32" s="29"/>
      <c r="BU32" s="29"/>
      <c r="BV32" s="29"/>
      <c r="BW32" s="29"/>
      <c r="BX32" s="29"/>
      <c r="BY32" s="29"/>
      <c r="BZ32" s="32"/>
      <c r="CA32" s="228">
        <f t="shared" si="35"/>
        <v>0</v>
      </c>
      <c r="CB32" s="29">
        <v>0</v>
      </c>
      <c r="CC32" s="29">
        <v>0</v>
      </c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35">
        <f t="shared" si="37"/>
        <v>0</v>
      </c>
      <c r="CO32" s="184">
        <f t="shared" si="16"/>
        <v>308</v>
      </c>
      <c r="CP32" s="42">
        <f t="shared" si="17"/>
        <v>3</v>
      </c>
      <c r="CQ32" s="130">
        <f t="shared" si="18"/>
        <v>34</v>
      </c>
      <c r="CR32" s="185">
        <f t="shared" si="19"/>
        <v>342</v>
      </c>
      <c r="CS32" s="199">
        <f t="shared" si="9"/>
        <v>35</v>
      </c>
      <c r="CT32" s="38">
        <f t="shared" si="34"/>
        <v>5.4545454545454543E-2</v>
      </c>
      <c r="CU32" s="38">
        <f t="shared" si="20"/>
        <v>2.5000000000000001E-2</v>
      </c>
      <c r="CV32" s="38">
        <f t="shared" si="21"/>
        <v>0</v>
      </c>
      <c r="CW32" s="38">
        <f t="shared" si="22"/>
        <v>0</v>
      </c>
      <c r="CX32" s="38">
        <f t="shared" si="23"/>
        <v>0</v>
      </c>
      <c r="CY32" s="38">
        <f t="shared" si="24"/>
        <v>0</v>
      </c>
      <c r="CZ32" s="38">
        <f t="shared" si="25"/>
        <v>0</v>
      </c>
      <c r="DA32" s="38">
        <f t="shared" si="26"/>
        <v>0</v>
      </c>
      <c r="DB32" s="38">
        <f t="shared" si="27"/>
        <v>0</v>
      </c>
      <c r="DC32" s="38">
        <f t="shared" si="28"/>
        <v>0</v>
      </c>
      <c r="DD32" s="38">
        <f t="shared" si="29"/>
        <v>0</v>
      </c>
      <c r="DE32" s="38">
        <f t="shared" si="30"/>
        <v>0</v>
      </c>
      <c r="DF32" s="242">
        <f t="shared" si="31"/>
        <v>7.9545454545454544E-2</v>
      </c>
      <c r="DG32" s="20">
        <v>440</v>
      </c>
      <c r="DH32" s="200">
        <v>19.8</v>
      </c>
      <c r="DI32" s="193">
        <f t="shared" si="32"/>
        <v>572</v>
      </c>
      <c r="DJ32" s="210">
        <f t="shared" si="33"/>
        <v>748</v>
      </c>
      <c r="DK32" s="215">
        <v>173</v>
      </c>
      <c r="DL32" s="110">
        <v>26</v>
      </c>
      <c r="DM32" s="142">
        <v>324</v>
      </c>
      <c r="DN32" s="110">
        <v>58</v>
      </c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38"/>
    </row>
    <row r="33" spans="1:138" ht="120" customHeight="1" thickBot="1" x14ac:dyDescent="0.3">
      <c r="A33" s="151">
        <v>26</v>
      </c>
      <c r="B33" s="158" t="s">
        <v>49</v>
      </c>
      <c r="C33" s="221" t="s">
        <v>223</v>
      </c>
      <c r="D33" s="193">
        <f t="shared" si="36"/>
        <v>283</v>
      </c>
      <c r="E33" s="18">
        <v>21</v>
      </c>
      <c r="F33" s="29">
        <v>2</v>
      </c>
      <c r="G33" s="29">
        <v>22</v>
      </c>
      <c r="H33" s="29">
        <v>37</v>
      </c>
      <c r="I33" s="30">
        <v>238</v>
      </c>
      <c r="J33" s="17">
        <f t="shared" si="10"/>
        <v>320</v>
      </c>
      <c r="K33" s="110">
        <v>17</v>
      </c>
      <c r="L33" s="110">
        <v>6</v>
      </c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86">
        <f t="shared" si="11"/>
        <v>23</v>
      </c>
      <c r="X33" s="108">
        <v>0</v>
      </c>
      <c r="Y33" s="110">
        <v>0</v>
      </c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90">
        <f t="shared" si="12"/>
        <v>0</v>
      </c>
      <c r="AK33" s="94">
        <f t="shared" si="13"/>
        <v>23</v>
      </c>
      <c r="AL33" s="98">
        <f t="shared" si="1"/>
        <v>282</v>
      </c>
      <c r="AM33" s="99">
        <f t="shared" si="14"/>
        <v>238</v>
      </c>
      <c r="AN33" s="100">
        <f t="shared" si="3"/>
        <v>2</v>
      </c>
      <c r="AO33" s="77">
        <v>11</v>
      </c>
      <c r="AP33" s="19">
        <v>1</v>
      </c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90">
        <f t="shared" si="15"/>
        <v>12</v>
      </c>
      <c r="BB33" s="110">
        <v>0</v>
      </c>
      <c r="BC33" s="110">
        <v>0</v>
      </c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3">
        <f t="shared" si="4"/>
        <v>0</v>
      </c>
      <c r="BO33" s="75">
        <v>1</v>
      </c>
      <c r="BP33" s="29">
        <v>0</v>
      </c>
      <c r="BQ33" s="29"/>
      <c r="BR33" s="29"/>
      <c r="BS33" s="29"/>
      <c r="BT33" s="29"/>
      <c r="BU33" s="29"/>
      <c r="BV33" s="29"/>
      <c r="BW33" s="29"/>
      <c r="BX33" s="29"/>
      <c r="BY33" s="29"/>
      <c r="BZ33" s="32"/>
      <c r="CA33" s="228">
        <f t="shared" si="35"/>
        <v>1</v>
      </c>
      <c r="CB33" s="29">
        <v>2</v>
      </c>
      <c r="CC33" s="29">
        <v>0</v>
      </c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35">
        <f t="shared" si="37"/>
        <v>2</v>
      </c>
      <c r="CO33" s="184">
        <f t="shared" si="16"/>
        <v>269</v>
      </c>
      <c r="CP33" s="42">
        <f t="shared" si="17"/>
        <v>238</v>
      </c>
      <c r="CQ33" s="130">
        <f>AN33-BN33-CN33</f>
        <v>0</v>
      </c>
      <c r="CR33" s="185">
        <f t="shared" si="19"/>
        <v>269</v>
      </c>
      <c r="CS33" s="199">
        <f t="shared" si="9"/>
        <v>12</v>
      </c>
      <c r="CT33" s="38">
        <f t="shared" si="34"/>
        <v>1.8333333333333333E-2</v>
      </c>
      <c r="CU33" s="38">
        <f t="shared" si="20"/>
        <v>1.6666666666666668E-3</v>
      </c>
      <c r="CV33" s="38">
        <f t="shared" si="21"/>
        <v>0</v>
      </c>
      <c r="CW33" s="38">
        <f t="shared" si="22"/>
        <v>0</v>
      </c>
      <c r="CX33" s="38">
        <f t="shared" si="23"/>
        <v>0</v>
      </c>
      <c r="CY33" s="38">
        <f t="shared" si="24"/>
        <v>0</v>
      </c>
      <c r="CZ33" s="38">
        <f t="shared" si="25"/>
        <v>0</v>
      </c>
      <c r="DA33" s="38">
        <f t="shared" si="26"/>
        <v>0</v>
      </c>
      <c r="DB33" s="38">
        <f t="shared" si="27"/>
        <v>0</v>
      </c>
      <c r="DC33" s="38">
        <f t="shared" si="28"/>
        <v>0</v>
      </c>
      <c r="DD33" s="38">
        <f t="shared" si="29"/>
        <v>0</v>
      </c>
      <c r="DE33" s="38">
        <f t="shared" si="30"/>
        <v>0</v>
      </c>
      <c r="DF33" s="242">
        <f t="shared" si="31"/>
        <v>0.02</v>
      </c>
      <c r="DG33" s="20">
        <v>600</v>
      </c>
      <c r="DH33" s="200">
        <v>27</v>
      </c>
      <c r="DI33" s="193">
        <f t="shared" si="32"/>
        <v>780</v>
      </c>
      <c r="DJ33" s="210">
        <f t="shared" si="33"/>
        <v>1020</v>
      </c>
      <c r="DK33" s="215">
        <v>29</v>
      </c>
      <c r="DL33" s="110">
        <v>1</v>
      </c>
      <c r="DM33" s="142">
        <v>40</v>
      </c>
      <c r="DN33" s="110">
        <v>1</v>
      </c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38"/>
    </row>
    <row r="34" spans="1:138" ht="120" customHeight="1" thickBot="1" x14ac:dyDescent="0.3">
      <c r="A34" s="151">
        <v>27</v>
      </c>
      <c r="B34" s="158" t="s">
        <v>105</v>
      </c>
      <c r="C34" s="221" t="s">
        <v>224</v>
      </c>
      <c r="D34" s="193">
        <f t="shared" si="36"/>
        <v>43</v>
      </c>
      <c r="E34" s="18">
        <v>32</v>
      </c>
      <c r="F34" s="29">
        <v>10</v>
      </c>
      <c r="G34" s="29">
        <v>1</v>
      </c>
      <c r="H34" s="29">
        <v>1</v>
      </c>
      <c r="I34" s="30">
        <v>0</v>
      </c>
      <c r="J34" s="17">
        <f t="shared" si="10"/>
        <v>44</v>
      </c>
      <c r="K34" s="110">
        <v>6</v>
      </c>
      <c r="L34" s="110">
        <v>6</v>
      </c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86">
        <f t="shared" si="11"/>
        <v>12</v>
      </c>
      <c r="X34" s="108">
        <v>0</v>
      </c>
      <c r="Y34" s="110">
        <v>0</v>
      </c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90">
        <f t="shared" si="12"/>
        <v>0</v>
      </c>
      <c r="AK34" s="94">
        <f t="shared" si="13"/>
        <v>12</v>
      </c>
      <c r="AL34" s="98">
        <f t="shared" si="1"/>
        <v>44</v>
      </c>
      <c r="AM34" s="99">
        <f t="shared" si="14"/>
        <v>0</v>
      </c>
      <c r="AN34" s="100">
        <f t="shared" si="3"/>
        <v>10</v>
      </c>
      <c r="AO34" s="77">
        <v>2</v>
      </c>
      <c r="AP34" s="19">
        <v>2</v>
      </c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90">
        <f t="shared" si="15"/>
        <v>4</v>
      </c>
      <c r="BB34" s="110">
        <v>0</v>
      </c>
      <c r="BC34" s="110">
        <v>0</v>
      </c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3">
        <f t="shared" si="4"/>
        <v>0</v>
      </c>
      <c r="BO34" s="75">
        <v>0</v>
      </c>
      <c r="BP34" s="29">
        <v>0</v>
      </c>
      <c r="BQ34" s="29"/>
      <c r="BR34" s="29"/>
      <c r="BS34" s="29"/>
      <c r="BT34" s="29"/>
      <c r="BU34" s="29"/>
      <c r="BV34" s="29"/>
      <c r="BW34" s="29"/>
      <c r="BX34" s="29"/>
      <c r="BY34" s="29"/>
      <c r="BZ34" s="32"/>
      <c r="CA34" s="228">
        <f t="shared" si="35"/>
        <v>0</v>
      </c>
      <c r="CB34" s="29">
        <v>0</v>
      </c>
      <c r="CC34" s="29">
        <v>0</v>
      </c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35">
        <f t="shared" si="37"/>
        <v>0</v>
      </c>
      <c r="CO34" s="184">
        <f t="shared" si="16"/>
        <v>40</v>
      </c>
      <c r="CP34" s="42">
        <f t="shared" si="17"/>
        <v>0</v>
      </c>
      <c r="CQ34" s="130">
        <f t="shared" si="18"/>
        <v>10</v>
      </c>
      <c r="CR34" s="185">
        <f t="shared" si="19"/>
        <v>50</v>
      </c>
      <c r="CS34" s="199">
        <f t="shared" si="9"/>
        <v>4</v>
      </c>
      <c r="CT34" s="38">
        <f t="shared" si="34"/>
        <v>4.5454545454545452E-3</v>
      </c>
      <c r="CU34" s="38">
        <f t="shared" si="20"/>
        <v>4.5454545454545452E-3</v>
      </c>
      <c r="CV34" s="38">
        <f t="shared" si="21"/>
        <v>0</v>
      </c>
      <c r="CW34" s="38">
        <f t="shared" si="22"/>
        <v>0</v>
      </c>
      <c r="CX34" s="38">
        <f t="shared" si="23"/>
        <v>0</v>
      </c>
      <c r="CY34" s="38">
        <f t="shared" si="24"/>
        <v>0</v>
      </c>
      <c r="CZ34" s="38">
        <f t="shared" si="25"/>
        <v>0</v>
      </c>
      <c r="DA34" s="38">
        <f t="shared" si="26"/>
        <v>0</v>
      </c>
      <c r="DB34" s="38">
        <f t="shared" si="27"/>
        <v>0</v>
      </c>
      <c r="DC34" s="38">
        <f t="shared" si="28"/>
        <v>0</v>
      </c>
      <c r="DD34" s="38">
        <f t="shared" si="29"/>
        <v>0</v>
      </c>
      <c r="DE34" s="38">
        <f t="shared" si="30"/>
        <v>0</v>
      </c>
      <c r="DF34" s="242">
        <f>SUM(CT34:DE34)</f>
        <v>9.0909090909090905E-3</v>
      </c>
      <c r="DG34" s="20">
        <v>440</v>
      </c>
      <c r="DH34" s="200">
        <v>19.8</v>
      </c>
      <c r="DI34" s="193">
        <f t="shared" si="32"/>
        <v>572</v>
      </c>
      <c r="DJ34" s="210">
        <f t="shared" si="33"/>
        <v>748</v>
      </c>
      <c r="DK34" s="215">
        <v>24</v>
      </c>
      <c r="DL34" s="110">
        <v>11</v>
      </c>
      <c r="DM34" s="142">
        <v>53</v>
      </c>
      <c r="DN34" s="110">
        <v>14</v>
      </c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38"/>
    </row>
    <row r="35" spans="1:138" ht="120" customHeight="1" thickBot="1" x14ac:dyDescent="0.3">
      <c r="A35" s="151">
        <v>28</v>
      </c>
      <c r="B35" s="158" t="s">
        <v>51</v>
      </c>
      <c r="C35" s="221" t="s">
        <v>225</v>
      </c>
      <c r="D35" s="193">
        <f t="shared" si="36"/>
        <v>818</v>
      </c>
      <c r="E35" s="18">
        <v>423</v>
      </c>
      <c r="F35" s="29">
        <v>295</v>
      </c>
      <c r="G35" s="29">
        <v>100</v>
      </c>
      <c r="H35" s="29">
        <v>128</v>
      </c>
      <c r="I35" s="30">
        <v>0</v>
      </c>
      <c r="J35" s="17">
        <f t="shared" si="10"/>
        <v>946</v>
      </c>
      <c r="K35" s="110">
        <v>31</v>
      </c>
      <c r="L35" s="110">
        <v>44</v>
      </c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86">
        <f t="shared" si="11"/>
        <v>75</v>
      </c>
      <c r="X35" s="108">
        <v>31</v>
      </c>
      <c r="Y35" s="110">
        <v>9</v>
      </c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90">
        <f t="shared" si="12"/>
        <v>40</v>
      </c>
      <c r="AK35" s="94">
        <f t="shared" si="13"/>
        <v>115</v>
      </c>
      <c r="AL35" s="98">
        <f t="shared" si="1"/>
        <v>498</v>
      </c>
      <c r="AM35" s="99">
        <f t="shared" si="14"/>
        <v>0</v>
      </c>
      <c r="AN35" s="100">
        <f t="shared" si="3"/>
        <v>335</v>
      </c>
      <c r="AO35" s="77">
        <v>51</v>
      </c>
      <c r="AP35" s="19">
        <v>22</v>
      </c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90">
        <f t="shared" si="15"/>
        <v>73</v>
      </c>
      <c r="BB35" s="110">
        <v>0</v>
      </c>
      <c r="BC35" s="110">
        <v>2</v>
      </c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3">
        <f t="shared" si="4"/>
        <v>2</v>
      </c>
      <c r="BO35" s="75">
        <v>0</v>
      </c>
      <c r="BP35" s="29">
        <v>0</v>
      </c>
      <c r="BQ35" s="29"/>
      <c r="BR35" s="29"/>
      <c r="BS35" s="29"/>
      <c r="BT35" s="29"/>
      <c r="BU35" s="29"/>
      <c r="BV35" s="29"/>
      <c r="BW35" s="29"/>
      <c r="BX35" s="29"/>
      <c r="BY35" s="29"/>
      <c r="BZ35" s="32"/>
      <c r="CA35" s="228">
        <f t="shared" si="35"/>
        <v>0</v>
      </c>
      <c r="CB35" s="29">
        <v>0</v>
      </c>
      <c r="CC35" s="29">
        <v>3</v>
      </c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35">
        <f t="shared" si="37"/>
        <v>3</v>
      </c>
      <c r="CO35" s="184">
        <f t="shared" si="16"/>
        <v>425</v>
      </c>
      <c r="CP35" s="42">
        <f t="shared" si="17"/>
        <v>0</v>
      </c>
      <c r="CQ35" s="130">
        <f t="shared" si="18"/>
        <v>330</v>
      </c>
      <c r="CR35" s="185">
        <f t="shared" si="19"/>
        <v>755</v>
      </c>
      <c r="CS35" s="199">
        <f t="shared" si="9"/>
        <v>73</v>
      </c>
      <c r="CT35" s="38">
        <f t="shared" si="34"/>
        <v>8.5000000000000006E-2</v>
      </c>
      <c r="CU35" s="38">
        <f t="shared" si="20"/>
        <v>3.6666666666666667E-2</v>
      </c>
      <c r="CV35" s="38">
        <f t="shared" si="21"/>
        <v>0</v>
      </c>
      <c r="CW35" s="38">
        <f t="shared" si="22"/>
        <v>0</v>
      </c>
      <c r="CX35" s="38">
        <f t="shared" si="23"/>
        <v>0</v>
      </c>
      <c r="CY35" s="38">
        <f t="shared" si="24"/>
        <v>0</v>
      </c>
      <c r="CZ35" s="38">
        <f t="shared" si="25"/>
        <v>0</v>
      </c>
      <c r="DA35" s="38">
        <f t="shared" si="26"/>
        <v>0</v>
      </c>
      <c r="DB35" s="38">
        <f t="shared" si="27"/>
        <v>0</v>
      </c>
      <c r="DC35" s="38">
        <f t="shared" si="28"/>
        <v>0</v>
      </c>
      <c r="DD35" s="38">
        <f t="shared" si="29"/>
        <v>0</v>
      </c>
      <c r="DE35" s="38">
        <f t="shared" si="30"/>
        <v>0</v>
      </c>
      <c r="DF35" s="242">
        <f t="shared" si="31"/>
        <v>0.12166666666666667</v>
      </c>
      <c r="DG35" s="20">
        <v>600</v>
      </c>
      <c r="DH35" s="200">
        <v>27</v>
      </c>
      <c r="DI35" s="193">
        <f t="shared" si="32"/>
        <v>780</v>
      </c>
      <c r="DJ35" s="210">
        <f t="shared" si="33"/>
        <v>1020</v>
      </c>
      <c r="DK35" s="215"/>
      <c r="DL35" s="110"/>
      <c r="DM35" s="142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38"/>
    </row>
    <row r="36" spans="1:138" ht="120" customHeight="1" thickBot="1" x14ac:dyDescent="0.3">
      <c r="A36" s="151">
        <v>29</v>
      </c>
      <c r="B36" s="158" t="s">
        <v>52</v>
      </c>
      <c r="C36" s="221" t="s">
        <v>226</v>
      </c>
      <c r="D36" s="193">
        <f t="shared" si="36"/>
        <v>1022</v>
      </c>
      <c r="E36" s="18">
        <v>657</v>
      </c>
      <c r="F36" s="29">
        <v>289</v>
      </c>
      <c r="G36" s="29">
        <v>76</v>
      </c>
      <c r="H36" s="29">
        <v>142</v>
      </c>
      <c r="I36" s="30">
        <v>0</v>
      </c>
      <c r="J36" s="17">
        <f t="shared" si="10"/>
        <v>1164</v>
      </c>
      <c r="K36" s="110">
        <v>33</v>
      </c>
      <c r="L36" s="110">
        <v>23</v>
      </c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86">
        <f t="shared" si="11"/>
        <v>56</v>
      </c>
      <c r="X36" s="108">
        <v>33</v>
      </c>
      <c r="Y36" s="110">
        <v>7</v>
      </c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90">
        <f t="shared" si="12"/>
        <v>40</v>
      </c>
      <c r="AK36" s="94">
        <f t="shared" si="13"/>
        <v>96</v>
      </c>
      <c r="AL36" s="98">
        <f t="shared" si="1"/>
        <v>713</v>
      </c>
      <c r="AM36" s="99">
        <f t="shared" si="14"/>
        <v>0</v>
      </c>
      <c r="AN36" s="100">
        <f t="shared" si="3"/>
        <v>329</v>
      </c>
      <c r="AO36" s="77">
        <v>58</v>
      </c>
      <c r="AP36" s="19">
        <v>40</v>
      </c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90">
        <f t="shared" si="15"/>
        <v>98</v>
      </c>
      <c r="BB36" s="110">
        <v>3</v>
      </c>
      <c r="BC36" s="110">
        <v>1</v>
      </c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3">
        <f t="shared" si="4"/>
        <v>4</v>
      </c>
      <c r="BO36" s="75">
        <v>0</v>
      </c>
      <c r="BP36" s="29">
        <v>0</v>
      </c>
      <c r="BQ36" s="29"/>
      <c r="BR36" s="29"/>
      <c r="BS36" s="29"/>
      <c r="BT36" s="29"/>
      <c r="BU36" s="29"/>
      <c r="BV36" s="29"/>
      <c r="BW36" s="29"/>
      <c r="BX36" s="29"/>
      <c r="BY36" s="29"/>
      <c r="BZ36" s="32"/>
      <c r="CA36" s="228">
        <f t="shared" si="35"/>
        <v>0</v>
      </c>
      <c r="CB36" s="29">
        <v>0</v>
      </c>
      <c r="CC36" s="29">
        <v>7</v>
      </c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35">
        <f t="shared" si="37"/>
        <v>7</v>
      </c>
      <c r="CO36" s="184">
        <f t="shared" si="16"/>
        <v>615</v>
      </c>
      <c r="CP36" s="42">
        <f t="shared" si="17"/>
        <v>0</v>
      </c>
      <c r="CQ36" s="130">
        <f t="shared" si="18"/>
        <v>318</v>
      </c>
      <c r="CR36" s="185">
        <f t="shared" si="19"/>
        <v>933</v>
      </c>
      <c r="CS36" s="199">
        <f t="shared" si="9"/>
        <v>98</v>
      </c>
      <c r="CT36" s="38">
        <f t="shared" si="34"/>
        <v>9.6666666666666665E-2</v>
      </c>
      <c r="CU36" s="38">
        <f t="shared" si="20"/>
        <v>6.6666666666666666E-2</v>
      </c>
      <c r="CV36" s="38">
        <f t="shared" si="21"/>
        <v>0</v>
      </c>
      <c r="CW36" s="38">
        <f t="shared" si="22"/>
        <v>0</v>
      </c>
      <c r="CX36" s="38">
        <f t="shared" si="23"/>
        <v>0</v>
      </c>
      <c r="CY36" s="38">
        <f t="shared" si="24"/>
        <v>0</v>
      </c>
      <c r="CZ36" s="38">
        <f t="shared" si="25"/>
        <v>0</v>
      </c>
      <c r="DA36" s="38">
        <f t="shared" si="26"/>
        <v>0</v>
      </c>
      <c r="DB36" s="38">
        <f t="shared" si="27"/>
        <v>0</v>
      </c>
      <c r="DC36" s="38">
        <f t="shared" si="28"/>
        <v>0</v>
      </c>
      <c r="DD36" s="38">
        <f t="shared" si="29"/>
        <v>0</v>
      </c>
      <c r="DE36" s="38">
        <f t="shared" si="30"/>
        <v>0</v>
      </c>
      <c r="DF36" s="242">
        <f t="shared" si="31"/>
        <v>0.16333333333333333</v>
      </c>
      <c r="DG36" s="20">
        <v>600</v>
      </c>
      <c r="DH36" s="200">
        <v>27</v>
      </c>
      <c r="DI36" s="193">
        <f t="shared" si="32"/>
        <v>780</v>
      </c>
      <c r="DJ36" s="210">
        <f t="shared" si="33"/>
        <v>1020</v>
      </c>
      <c r="DK36" s="215"/>
      <c r="DL36" s="110"/>
      <c r="DM36" s="142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38"/>
    </row>
    <row r="37" spans="1:138" ht="120" customHeight="1" thickBot="1" x14ac:dyDescent="0.3">
      <c r="A37" s="151">
        <v>30</v>
      </c>
      <c r="B37" s="158" t="s">
        <v>53</v>
      </c>
      <c r="C37" s="221" t="s">
        <v>227</v>
      </c>
      <c r="D37" s="193">
        <f t="shared" si="36"/>
        <v>547</v>
      </c>
      <c r="E37" s="18">
        <v>240</v>
      </c>
      <c r="F37" s="29">
        <v>264</v>
      </c>
      <c r="G37" s="29">
        <v>43</v>
      </c>
      <c r="H37" s="29">
        <v>59</v>
      </c>
      <c r="I37" s="30">
        <v>0</v>
      </c>
      <c r="J37" s="17">
        <f t="shared" si="10"/>
        <v>606</v>
      </c>
      <c r="K37" s="110">
        <v>41</v>
      </c>
      <c r="L37" s="110">
        <v>31</v>
      </c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86">
        <f>SUM(K37:V37)</f>
        <v>72</v>
      </c>
      <c r="X37" s="108">
        <v>13</v>
      </c>
      <c r="Y37" s="110">
        <v>6</v>
      </c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90">
        <f t="shared" si="12"/>
        <v>19</v>
      </c>
      <c r="AK37" s="94">
        <f t="shared" si="13"/>
        <v>91</v>
      </c>
      <c r="AL37" s="98">
        <f t="shared" si="1"/>
        <v>312</v>
      </c>
      <c r="AM37" s="99">
        <f t="shared" si="14"/>
        <v>0</v>
      </c>
      <c r="AN37" s="100">
        <f t="shared" si="3"/>
        <v>283</v>
      </c>
      <c r="AO37" s="77">
        <v>35</v>
      </c>
      <c r="AP37" s="19">
        <v>16</v>
      </c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90">
        <f t="shared" si="15"/>
        <v>51</v>
      </c>
      <c r="BB37" s="110">
        <v>1</v>
      </c>
      <c r="BC37" s="110">
        <v>1</v>
      </c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3">
        <f t="shared" si="4"/>
        <v>2</v>
      </c>
      <c r="BO37" s="75">
        <v>0</v>
      </c>
      <c r="BP37" s="29">
        <v>0</v>
      </c>
      <c r="BQ37" s="29"/>
      <c r="BR37" s="29"/>
      <c r="BS37" s="29"/>
      <c r="BT37" s="29"/>
      <c r="BU37" s="29"/>
      <c r="BV37" s="29"/>
      <c r="BW37" s="29"/>
      <c r="BX37" s="29"/>
      <c r="BY37" s="29"/>
      <c r="BZ37" s="32"/>
      <c r="CA37" s="228">
        <f t="shared" si="35"/>
        <v>0</v>
      </c>
      <c r="CB37" s="29">
        <v>2</v>
      </c>
      <c r="CC37" s="29">
        <v>5</v>
      </c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35">
        <f t="shared" si="37"/>
        <v>7</v>
      </c>
      <c r="CO37" s="184">
        <f t="shared" si="16"/>
        <v>261</v>
      </c>
      <c r="CP37" s="42">
        <f t="shared" si="17"/>
        <v>0</v>
      </c>
      <c r="CQ37" s="130">
        <f t="shared" si="18"/>
        <v>274</v>
      </c>
      <c r="CR37" s="185">
        <f t="shared" si="19"/>
        <v>535</v>
      </c>
      <c r="CS37" s="199">
        <f t="shared" si="9"/>
        <v>51</v>
      </c>
      <c r="CT37" s="38">
        <f t="shared" si="34"/>
        <v>5.8333333333333334E-2</v>
      </c>
      <c r="CU37" s="38">
        <f t="shared" si="20"/>
        <v>2.6666666666666668E-2</v>
      </c>
      <c r="CV37" s="38">
        <f t="shared" si="21"/>
        <v>0</v>
      </c>
      <c r="CW37" s="38">
        <f t="shared" si="22"/>
        <v>0</v>
      </c>
      <c r="CX37" s="38">
        <f t="shared" si="23"/>
        <v>0</v>
      </c>
      <c r="CY37" s="38">
        <f t="shared" si="24"/>
        <v>0</v>
      </c>
      <c r="CZ37" s="38">
        <f t="shared" si="25"/>
        <v>0</v>
      </c>
      <c r="DA37" s="38">
        <f t="shared" si="26"/>
        <v>0</v>
      </c>
      <c r="DB37" s="38">
        <f t="shared" si="27"/>
        <v>0</v>
      </c>
      <c r="DC37" s="38">
        <f t="shared" si="28"/>
        <v>0</v>
      </c>
      <c r="DD37" s="38">
        <f t="shared" si="29"/>
        <v>0</v>
      </c>
      <c r="DE37" s="38">
        <f t="shared" si="30"/>
        <v>0</v>
      </c>
      <c r="DF37" s="242">
        <f t="shared" si="31"/>
        <v>8.5000000000000006E-2</v>
      </c>
      <c r="DG37" s="20">
        <v>600</v>
      </c>
      <c r="DH37" s="200">
        <v>27</v>
      </c>
      <c r="DI37" s="193">
        <f t="shared" si="32"/>
        <v>780</v>
      </c>
      <c r="DJ37" s="210">
        <f t="shared" si="33"/>
        <v>1020</v>
      </c>
      <c r="DK37" s="215"/>
      <c r="DL37" s="110"/>
      <c r="DM37" s="142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38"/>
    </row>
    <row r="38" spans="1:138" s="3" customFormat="1" ht="120" customHeight="1" thickBot="1" x14ac:dyDescent="0.3">
      <c r="A38" s="151"/>
      <c r="B38" s="158" t="s">
        <v>198</v>
      </c>
      <c r="C38" s="221" t="s">
        <v>137</v>
      </c>
      <c r="D38" s="193">
        <f t="shared" si="36"/>
        <v>1025</v>
      </c>
      <c r="E38" s="22">
        <v>171</v>
      </c>
      <c r="F38" s="32">
        <v>665</v>
      </c>
      <c r="G38" s="32">
        <v>189</v>
      </c>
      <c r="H38" s="32">
        <v>8</v>
      </c>
      <c r="I38" s="30">
        <v>0</v>
      </c>
      <c r="J38" s="17">
        <f t="shared" si="10"/>
        <v>1033</v>
      </c>
      <c r="K38" s="111">
        <v>1</v>
      </c>
      <c r="L38" s="111">
        <v>1</v>
      </c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86">
        <f t="shared" si="11"/>
        <v>2</v>
      </c>
      <c r="X38" s="109">
        <v>4</v>
      </c>
      <c r="Y38" s="111">
        <v>1</v>
      </c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90">
        <f t="shared" si="12"/>
        <v>5</v>
      </c>
      <c r="AK38" s="95">
        <f t="shared" si="13"/>
        <v>7</v>
      </c>
      <c r="AL38" s="98">
        <f t="shared" si="1"/>
        <v>173</v>
      </c>
      <c r="AM38" s="99">
        <f t="shared" si="14"/>
        <v>0</v>
      </c>
      <c r="AN38" s="100">
        <f t="shared" si="3"/>
        <v>670</v>
      </c>
      <c r="AO38" s="78">
        <v>5</v>
      </c>
      <c r="AP38" s="21">
        <v>23</v>
      </c>
      <c r="AQ38" s="21"/>
      <c r="AR38" s="21"/>
      <c r="AS38" s="21"/>
      <c r="AT38" s="21"/>
      <c r="AU38" s="19"/>
      <c r="AV38" s="19"/>
      <c r="AW38" s="19"/>
      <c r="AX38" s="19"/>
      <c r="AY38" s="19"/>
      <c r="AZ38" s="19"/>
      <c r="BA38" s="90">
        <f t="shared" si="15"/>
        <v>28</v>
      </c>
      <c r="BB38" s="111">
        <v>2</v>
      </c>
      <c r="BC38" s="111">
        <v>0</v>
      </c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3">
        <f t="shared" si="4"/>
        <v>2</v>
      </c>
      <c r="BO38" s="119">
        <v>0</v>
      </c>
      <c r="BP38" s="32">
        <v>0</v>
      </c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228">
        <f t="shared" si="35"/>
        <v>0</v>
      </c>
      <c r="CB38" s="32">
        <v>0</v>
      </c>
      <c r="CC38" s="32">
        <v>0</v>
      </c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235">
        <f t="shared" si="37"/>
        <v>0</v>
      </c>
      <c r="CO38" s="184">
        <f t="shared" si="16"/>
        <v>145</v>
      </c>
      <c r="CP38" s="42">
        <f t="shared" si="17"/>
        <v>0</v>
      </c>
      <c r="CQ38" s="130">
        <f t="shared" si="18"/>
        <v>668</v>
      </c>
      <c r="CR38" s="185">
        <f t="shared" si="19"/>
        <v>813</v>
      </c>
      <c r="CS38" s="199">
        <f t="shared" si="9"/>
        <v>28</v>
      </c>
      <c r="CT38" s="38">
        <f t="shared" si="34"/>
        <v>5.5555555555555558E-3</v>
      </c>
      <c r="CU38" s="38">
        <f t="shared" si="20"/>
        <v>2.5555555555555557E-2</v>
      </c>
      <c r="CV38" s="38">
        <f t="shared" si="21"/>
        <v>0</v>
      </c>
      <c r="CW38" s="38">
        <f t="shared" si="22"/>
        <v>0</v>
      </c>
      <c r="CX38" s="38">
        <f t="shared" si="23"/>
        <v>0</v>
      </c>
      <c r="CY38" s="38">
        <f t="shared" si="24"/>
        <v>0</v>
      </c>
      <c r="CZ38" s="38">
        <f t="shared" si="25"/>
        <v>0</v>
      </c>
      <c r="DA38" s="38">
        <f t="shared" si="26"/>
        <v>0</v>
      </c>
      <c r="DB38" s="38">
        <f t="shared" si="27"/>
        <v>0</v>
      </c>
      <c r="DC38" s="38">
        <f t="shared" si="28"/>
        <v>0</v>
      </c>
      <c r="DD38" s="38">
        <f t="shared" si="29"/>
        <v>0</v>
      </c>
      <c r="DE38" s="38">
        <f t="shared" si="30"/>
        <v>0</v>
      </c>
      <c r="DF38" s="242">
        <f t="shared" si="31"/>
        <v>3.1111111111111114E-2</v>
      </c>
      <c r="DG38" s="20">
        <v>900</v>
      </c>
      <c r="DH38" s="200">
        <v>40.5</v>
      </c>
      <c r="DI38" s="193">
        <f t="shared" si="32"/>
        <v>1170</v>
      </c>
      <c r="DJ38" s="210">
        <f t="shared" si="33"/>
        <v>1530</v>
      </c>
      <c r="DK38" s="216"/>
      <c r="DL38" s="111"/>
      <c r="DM38" s="143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39"/>
    </row>
    <row r="39" spans="1:138" ht="120" customHeight="1" thickBot="1" x14ac:dyDescent="0.3">
      <c r="A39" s="151">
        <v>31</v>
      </c>
      <c r="B39" s="158" t="s">
        <v>54</v>
      </c>
      <c r="C39" s="221" t="s">
        <v>228</v>
      </c>
      <c r="D39" s="193">
        <f t="shared" si="36"/>
        <v>934</v>
      </c>
      <c r="E39" s="18">
        <v>521</v>
      </c>
      <c r="F39" s="29">
        <v>268</v>
      </c>
      <c r="G39" s="29">
        <v>145</v>
      </c>
      <c r="H39" s="29">
        <v>83</v>
      </c>
      <c r="I39" s="30">
        <v>0</v>
      </c>
      <c r="J39" s="17">
        <f t="shared" si="10"/>
        <v>1017</v>
      </c>
      <c r="K39" s="110">
        <v>26</v>
      </c>
      <c r="L39" s="110">
        <v>28</v>
      </c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86">
        <f t="shared" si="11"/>
        <v>54</v>
      </c>
      <c r="X39" s="108">
        <v>32</v>
      </c>
      <c r="Y39" s="110">
        <v>9</v>
      </c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90">
        <f t="shared" si="12"/>
        <v>41</v>
      </c>
      <c r="AK39" s="94">
        <f t="shared" si="13"/>
        <v>95</v>
      </c>
      <c r="AL39" s="98">
        <f t="shared" si="1"/>
        <v>575</v>
      </c>
      <c r="AM39" s="99">
        <f t="shared" si="14"/>
        <v>0</v>
      </c>
      <c r="AN39" s="100">
        <f t="shared" si="3"/>
        <v>309</v>
      </c>
      <c r="AO39" s="77">
        <v>41</v>
      </c>
      <c r="AP39" s="19">
        <v>29</v>
      </c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90">
        <f t="shared" si="15"/>
        <v>70</v>
      </c>
      <c r="BB39" s="110">
        <v>5</v>
      </c>
      <c r="BC39" s="110">
        <v>5</v>
      </c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3">
        <f t="shared" si="4"/>
        <v>10</v>
      </c>
      <c r="BO39" s="75">
        <v>0</v>
      </c>
      <c r="BP39" s="29">
        <v>0</v>
      </c>
      <c r="BQ39" s="29"/>
      <c r="BR39" s="29"/>
      <c r="BS39" s="29"/>
      <c r="BT39" s="29"/>
      <c r="BU39" s="29"/>
      <c r="BV39" s="29"/>
      <c r="BW39" s="29"/>
      <c r="BX39" s="29"/>
      <c r="BY39" s="29"/>
      <c r="BZ39" s="32"/>
      <c r="CA39" s="228">
        <f t="shared" si="35"/>
        <v>0</v>
      </c>
      <c r="CB39" s="29">
        <v>0</v>
      </c>
      <c r="CC39" s="29">
        <v>2</v>
      </c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35">
        <f t="shared" si="37"/>
        <v>2</v>
      </c>
      <c r="CO39" s="184">
        <f t="shared" si="16"/>
        <v>505</v>
      </c>
      <c r="CP39" s="42">
        <f t="shared" si="17"/>
        <v>0</v>
      </c>
      <c r="CQ39" s="130">
        <f t="shared" si="18"/>
        <v>297</v>
      </c>
      <c r="CR39" s="185">
        <f t="shared" si="19"/>
        <v>802</v>
      </c>
      <c r="CS39" s="199">
        <f t="shared" si="9"/>
        <v>70</v>
      </c>
      <c r="CT39" s="38">
        <f t="shared" si="34"/>
        <v>6.8333333333333329E-2</v>
      </c>
      <c r="CU39" s="38">
        <f t="shared" si="20"/>
        <v>4.8333333333333332E-2</v>
      </c>
      <c r="CV39" s="38">
        <f t="shared" si="21"/>
        <v>0</v>
      </c>
      <c r="CW39" s="38">
        <f t="shared" si="22"/>
        <v>0</v>
      </c>
      <c r="CX39" s="38">
        <f t="shared" si="23"/>
        <v>0</v>
      </c>
      <c r="CY39" s="38">
        <f t="shared" si="24"/>
        <v>0</v>
      </c>
      <c r="CZ39" s="38">
        <f t="shared" si="25"/>
        <v>0</v>
      </c>
      <c r="DA39" s="38">
        <f t="shared" si="26"/>
        <v>0</v>
      </c>
      <c r="DB39" s="38">
        <f t="shared" si="27"/>
        <v>0</v>
      </c>
      <c r="DC39" s="38">
        <f t="shared" si="28"/>
        <v>0</v>
      </c>
      <c r="DD39" s="38">
        <f t="shared" si="29"/>
        <v>0</v>
      </c>
      <c r="DE39" s="38">
        <f t="shared" si="30"/>
        <v>0</v>
      </c>
      <c r="DF39" s="242">
        <f t="shared" si="31"/>
        <v>0.11666666666666667</v>
      </c>
      <c r="DG39" s="20">
        <v>600</v>
      </c>
      <c r="DH39" s="200">
        <v>27</v>
      </c>
      <c r="DI39" s="193">
        <f t="shared" si="32"/>
        <v>780</v>
      </c>
      <c r="DJ39" s="210">
        <f t="shared" si="33"/>
        <v>1020</v>
      </c>
      <c r="DK39" s="215"/>
      <c r="DL39" s="110"/>
      <c r="DM39" s="142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38"/>
    </row>
    <row r="40" spans="1:138" ht="120" customHeight="1" thickBot="1" x14ac:dyDescent="0.3">
      <c r="A40" s="151">
        <v>32</v>
      </c>
      <c r="B40" s="158" t="s">
        <v>55</v>
      </c>
      <c r="C40" s="221" t="s">
        <v>229</v>
      </c>
      <c r="D40" s="193">
        <f t="shared" si="36"/>
        <v>902</v>
      </c>
      <c r="E40" s="18">
        <v>513</v>
      </c>
      <c r="F40" s="29">
        <v>286</v>
      </c>
      <c r="G40" s="29">
        <v>103</v>
      </c>
      <c r="H40" s="29">
        <v>61</v>
      </c>
      <c r="I40" s="30">
        <v>0</v>
      </c>
      <c r="J40" s="17">
        <f t="shared" si="10"/>
        <v>963</v>
      </c>
      <c r="K40" s="110">
        <v>23</v>
      </c>
      <c r="L40" s="110">
        <v>12</v>
      </c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86">
        <f t="shared" si="11"/>
        <v>35</v>
      </c>
      <c r="X40" s="108">
        <v>20</v>
      </c>
      <c r="Y40" s="110">
        <v>4</v>
      </c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90">
        <f t="shared" ref="AJ40:AJ71" si="38">SUM(X40:AI40)</f>
        <v>24</v>
      </c>
      <c r="AK40" s="94">
        <f t="shared" ref="AK40:AK71" si="39">W40+AJ40</f>
        <v>59</v>
      </c>
      <c r="AL40" s="98">
        <f t="shared" ref="AL40:AL71" si="40">E40+I40+W40</f>
        <v>548</v>
      </c>
      <c r="AM40" s="99">
        <f t="shared" si="14"/>
        <v>0</v>
      </c>
      <c r="AN40" s="100">
        <f t="shared" ref="AN40:AN71" si="41">F40+AJ40</f>
        <v>310</v>
      </c>
      <c r="AO40" s="77">
        <v>45</v>
      </c>
      <c r="AP40" s="19">
        <v>2</v>
      </c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90">
        <f t="shared" ref="BA40:BA71" si="42">SUM(AO40:AZ40)</f>
        <v>47</v>
      </c>
      <c r="BB40" s="110">
        <v>0</v>
      </c>
      <c r="BC40" s="110">
        <v>0</v>
      </c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3">
        <f t="shared" ref="BN40:BN71" si="43">SUM(BB40:BM40)</f>
        <v>0</v>
      </c>
      <c r="BO40" s="75">
        <v>0</v>
      </c>
      <c r="BP40" s="29">
        <v>0</v>
      </c>
      <c r="BQ40" s="29"/>
      <c r="BR40" s="29"/>
      <c r="BS40" s="29"/>
      <c r="BT40" s="29"/>
      <c r="BU40" s="29"/>
      <c r="BV40" s="29"/>
      <c r="BW40" s="29"/>
      <c r="BX40" s="29"/>
      <c r="BY40" s="29"/>
      <c r="BZ40" s="32"/>
      <c r="CA40" s="228">
        <f t="shared" si="35"/>
        <v>0</v>
      </c>
      <c r="CB40" s="29">
        <v>0</v>
      </c>
      <c r="CC40" s="29">
        <v>0</v>
      </c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35">
        <f t="shared" si="37"/>
        <v>0</v>
      </c>
      <c r="CO40" s="184">
        <f t="shared" si="16"/>
        <v>501</v>
      </c>
      <c r="CP40" s="42">
        <f t="shared" si="17"/>
        <v>0</v>
      </c>
      <c r="CQ40" s="130">
        <f t="shared" si="18"/>
        <v>310</v>
      </c>
      <c r="CR40" s="185">
        <f t="shared" si="19"/>
        <v>811</v>
      </c>
      <c r="CS40" s="199">
        <f t="shared" ref="CS40:CS71" si="44">BA40</f>
        <v>47</v>
      </c>
      <c r="CT40" s="38">
        <f t="shared" si="34"/>
        <v>7.4999999999999997E-2</v>
      </c>
      <c r="CU40" s="38">
        <f t="shared" si="20"/>
        <v>3.3333333333333335E-3</v>
      </c>
      <c r="CV40" s="38">
        <f t="shared" si="21"/>
        <v>0</v>
      </c>
      <c r="CW40" s="38">
        <f t="shared" si="22"/>
        <v>0</v>
      </c>
      <c r="CX40" s="38">
        <f t="shared" si="23"/>
        <v>0</v>
      </c>
      <c r="CY40" s="38">
        <f t="shared" si="24"/>
        <v>0</v>
      </c>
      <c r="CZ40" s="38">
        <f t="shared" si="25"/>
        <v>0</v>
      </c>
      <c r="DA40" s="38">
        <f t="shared" si="26"/>
        <v>0</v>
      </c>
      <c r="DB40" s="38">
        <f t="shared" si="27"/>
        <v>0</v>
      </c>
      <c r="DC40" s="38">
        <f t="shared" si="28"/>
        <v>0</v>
      </c>
      <c r="DD40" s="38">
        <f t="shared" si="29"/>
        <v>0</v>
      </c>
      <c r="DE40" s="38">
        <f t="shared" si="30"/>
        <v>0</v>
      </c>
      <c r="DF40" s="242">
        <f t="shared" si="31"/>
        <v>7.8333333333333324E-2</v>
      </c>
      <c r="DG40" s="20">
        <v>600</v>
      </c>
      <c r="DH40" s="200">
        <v>27</v>
      </c>
      <c r="DI40" s="193">
        <f t="shared" si="32"/>
        <v>780</v>
      </c>
      <c r="DJ40" s="210">
        <f t="shared" si="33"/>
        <v>1020</v>
      </c>
      <c r="DK40" s="215"/>
      <c r="DL40" s="110"/>
      <c r="DM40" s="142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38"/>
    </row>
    <row r="41" spans="1:138" ht="120" customHeight="1" thickBot="1" x14ac:dyDescent="0.3">
      <c r="A41" s="151">
        <v>33</v>
      </c>
      <c r="B41" s="158" t="s">
        <v>56</v>
      </c>
      <c r="C41" s="221" t="s">
        <v>230</v>
      </c>
      <c r="D41" s="193">
        <f t="shared" si="36"/>
        <v>1825</v>
      </c>
      <c r="E41" s="18">
        <v>676</v>
      </c>
      <c r="F41" s="28">
        <v>879</v>
      </c>
      <c r="G41" s="28">
        <v>270</v>
      </c>
      <c r="H41" s="29">
        <v>145</v>
      </c>
      <c r="I41" s="30">
        <v>0</v>
      </c>
      <c r="J41" s="17">
        <f t="shared" si="10"/>
        <v>1970</v>
      </c>
      <c r="K41" s="108">
        <v>81</v>
      </c>
      <c r="L41" s="110">
        <v>43</v>
      </c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86">
        <f t="shared" ref="W41:W72" si="45">SUM(K41:V41)</f>
        <v>124</v>
      </c>
      <c r="X41" s="108">
        <v>62</v>
      </c>
      <c r="Y41" s="110">
        <v>38</v>
      </c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90">
        <f t="shared" si="38"/>
        <v>100</v>
      </c>
      <c r="AK41" s="94">
        <f t="shared" si="39"/>
        <v>224</v>
      </c>
      <c r="AL41" s="98">
        <f t="shared" si="40"/>
        <v>800</v>
      </c>
      <c r="AM41" s="99">
        <f t="shared" si="14"/>
        <v>0</v>
      </c>
      <c r="AN41" s="100">
        <f t="shared" si="41"/>
        <v>979</v>
      </c>
      <c r="AO41" s="77">
        <v>97</v>
      </c>
      <c r="AP41" s="19">
        <v>38</v>
      </c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90">
        <f t="shared" si="42"/>
        <v>135</v>
      </c>
      <c r="BB41" s="110">
        <v>2</v>
      </c>
      <c r="BC41" s="110">
        <v>0</v>
      </c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3">
        <f t="shared" si="43"/>
        <v>2</v>
      </c>
      <c r="BO41" s="75">
        <v>0</v>
      </c>
      <c r="BP41" s="29">
        <v>0</v>
      </c>
      <c r="BQ41" s="29"/>
      <c r="BR41" s="29"/>
      <c r="BS41" s="29"/>
      <c r="BT41" s="29"/>
      <c r="BU41" s="29"/>
      <c r="BV41" s="29"/>
      <c r="BW41" s="29"/>
      <c r="BX41" s="29"/>
      <c r="BY41" s="29"/>
      <c r="BZ41" s="32"/>
      <c r="CA41" s="228">
        <f t="shared" si="35"/>
        <v>0</v>
      </c>
      <c r="CB41" s="29">
        <v>10</v>
      </c>
      <c r="CC41" s="29">
        <v>0</v>
      </c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35">
        <f t="shared" si="37"/>
        <v>10</v>
      </c>
      <c r="CO41" s="184">
        <f t="shared" si="16"/>
        <v>665</v>
      </c>
      <c r="CP41" s="53">
        <f t="shared" si="17"/>
        <v>0</v>
      </c>
      <c r="CQ41" s="130">
        <f t="shared" si="18"/>
        <v>967</v>
      </c>
      <c r="CR41" s="185">
        <f t="shared" si="19"/>
        <v>1632</v>
      </c>
      <c r="CS41" s="199">
        <f t="shared" si="44"/>
        <v>135</v>
      </c>
      <c r="CT41" s="38">
        <f t="shared" si="34"/>
        <v>8.8181818181818181E-2</v>
      </c>
      <c r="CU41" s="38">
        <f t="shared" si="20"/>
        <v>3.4545454545454546E-2</v>
      </c>
      <c r="CV41" s="38">
        <f t="shared" si="21"/>
        <v>0</v>
      </c>
      <c r="CW41" s="38">
        <f t="shared" si="22"/>
        <v>0</v>
      </c>
      <c r="CX41" s="38">
        <f t="shared" si="23"/>
        <v>0</v>
      </c>
      <c r="CY41" s="38">
        <f t="shared" si="24"/>
        <v>0</v>
      </c>
      <c r="CZ41" s="38">
        <f t="shared" si="25"/>
        <v>0</v>
      </c>
      <c r="DA41" s="38">
        <f t="shared" si="26"/>
        <v>0</v>
      </c>
      <c r="DB41" s="38">
        <f t="shared" si="27"/>
        <v>0</v>
      </c>
      <c r="DC41" s="38">
        <f t="shared" si="28"/>
        <v>0</v>
      </c>
      <c r="DD41" s="38">
        <f t="shared" si="29"/>
        <v>0</v>
      </c>
      <c r="DE41" s="38">
        <f t="shared" si="30"/>
        <v>0</v>
      </c>
      <c r="DF41" s="242">
        <f t="shared" si="31"/>
        <v>0.12272727272727273</v>
      </c>
      <c r="DG41" s="20">
        <v>1100</v>
      </c>
      <c r="DH41" s="200">
        <v>49.5</v>
      </c>
      <c r="DI41" s="193">
        <f t="shared" si="32"/>
        <v>1430</v>
      </c>
      <c r="DJ41" s="210">
        <f t="shared" si="33"/>
        <v>1870</v>
      </c>
      <c r="DK41" s="215"/>
      <c r="DL41" s="110"/>
      <c r="DM41" s="142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38"/>
    </row>
    <row r="42" spans="1:138" ht="120" customHeight="1" thickBot="1" x14ac:dyDescent="0.3">
      <c r="A42" s="151">
        <v>34</v>
      </c>
      <c r="B42" s="158" t="s">
        <v>125</v>
      </c>
      <c r="C42" s="221" t="s">
        <v>231</v>
      </c>
      <c r="D42" s="193">
        <f t="shared" si="36"/>
        <v>1968</v>
      </c>
      <c r="E42" s="18">
        <v>214</v>
      </c>
      <c r="F42" s="28">
        <v>1074</v>
      </c>
      <c r="G42" s="28">
        <v>680</v>
      </c>
      <c r="H42" s="29">
        <v>124</v>
      </c>
      <c r="I42" s="30">
        <v>0</v>
      </c>
      <c r="J42" s="17">
        <f t="shared" si="10"/>
        <v>2092</v>
      </c>
      <c r="K42" s="108">
        <v>84</v>
      </c>
      <c r="L42" s="108">
        <v>49</v>
      </c>
      <c r="M42" s="108"/>
      <c r="N42" s="108"/>
      <c r="O42" s="108"/>
      <c r="P42" s="108"/>
      <c r="Q42" s="108"/>
      <c r="R42" s="108"/>
      <c r="S42" s="108"/>
      <c r="T42" s="108"/>
      <c r="U42" s="110"/>
      <c r="V42" s="110"/>
      <c r="W42" s="86">
        <f t="shared" si="45"/>
        <v>133</v>
      </c>
      <c r="X42" s="108">
        <v>76</v>
      </c>
      <c r="Y42" s="110">
        <v>57</v>
      </c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90">
        <f t="shared" si="38"/>
        <v>133</v>
      </c>
      <c r="AK42" s="94">
        <f t="shared" si="39"/>
        <v>266</v>
      </c>
      <c r="AL42" s="98">
        <f t="shared" si="40"/>
        <v>347</v>
      </c>
      <c r="AM42" s="99">
        <f t="shared" si="14"/>
        <v>0</v>
      </c>
      <c r="AN42" s="100">
        <f t="shared" si="41"/>
        <v>1207</v>
      </c>
      <c r="AO42" s="77">
        <v>71</v>
      </c>
      <c r="AP42" s="19">
        <v>32</v>
      </c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90">
        <f t="shared" si="42"/>
        <v>103</v>
      </c>
      <c r="BB42" s="110">
        <v>0</v>
      </c>
      <c r="BC42" s="110">
        <v>0</v>
      </c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3">
        <f t="shared" si="43"/>
        <v>0</v>
      </c>
      <c r="BO42" s="75">
        <v>0</v>
      </c>
      <c r="BP42" s="29">
        <v>1</v>
      </c>
      <c r="BQ42" s="29"/>
      <c r="BR42" s="29"/>
      <c r="BS42" s="29"/>
      <c r="BT42" s="29"/>
      <c r="BU42" s="29"/>
      <c r="BV42" s="29"/>
      <c r="BW42" s="29"/>
      <c r="BX42" s="29"/>
      <c r="BY42" s="29"/>
      <c r="BZ42" s="32"/>
      <c r="CA42" s="228">
        <f t="shared" si="35"/>
        <v>1</v>
      </c>
      <c r="CB42" s="29">
        <v>0</v>
      </c>
      <c r="CC42" s="29">
        <v>0</v>
      </c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35">
        <f t="shared" si="37"/>
        <v>0</v>
      </c>
      <c r="CO42" s="184">
        <f t="shared" si="16"/>
        <v>243</v>
      </c>
      <c r="CP42" s="42">
        <f t="shared" si="17"/>
        <v>0</v>
      </c>
      <c r="CQ42" s="130">
        <f t="shared" si="18"/>
        <v>1207</v>
      </c>
      <c r="CR42" s="185">
        <f t="shared" si="19"/>
        <v>1450</v>
      </c>
      <c r="CS42" s="199">
        <f t="shared" si="44"/>
        <v>103</v>
      </c>
      <c r="CT42" s="38">
        <f t="shared" si="34"/>
        <v>9.8748261474269822E-2</v>
      </c>
      <c r="CU42" s="263">
        <f t="shared" si="20"/>
        <v>4.4506258692628649E-2</v>
      </c>
      <c r="CV42" s="38">
        <f t="shared" si="21"/>
        <v>0</v>
      </c>
      <c r="CW42" s="38">
        <f t="shared" si="22"/>
        <v>0</v>
      </c>
      <c r="CX42" s="38">
        <f t="shared" si="23"/>
        <v>0</v>
      </c>
      <c r="CY42" s="38">
        <f t="shared" si="24"/>
        <v>0</v>
      </c>
      <c r="CZ42" s="38">
        <f t="shared" si="25"/>
        <v>0</v>
      </c>
      <c r="DA42" s="38">
        <f t="shared" si="26"/>
        <v>0</v>
      </c>
      <c r="DB42" s="38">
        <f t="shared" si="27"/>
        <v>0</v>
      </c>
      <c r="DC42" s="38">
        <f t="shared" si="28"/>
        <v>0</v>
      </c>
      <c r="DD42" s="38">
        <f t="shared" si="29"/>
        <v>0</v>
      </c>
      <c r="DE42" s="38">
        <f t="shared" si="30"/>
        <v>0</v>
      </c>
      <c r="DF42" s="242">
        <f t="shared" si="31"/>
        <v>0.14325452016689846</v>
      </c>
      <c r="DG42" s="257">
        <v>719</v>
      </c>
      <c r="DH42" s="200">
        <v>32.354999999999997</v>
      </c>
      <c r="DI42" s="193">
        <f t="shared" si="32"/>
        <v>934.7</v>
      </c>
      <c r="DJ42" s="210">
        <f t="shared" si="33"/>
        <v>1222.3</v>
      </c>
      <c r="DK42" s="215"/>
      <c r="DL42" s="110"/>
      <c r="DM42" s="142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38"/>
    </row>
    <row r="43" spans="1:138" ht="120" customHeight="1" thickBot="1" x14ac:dyDescent="0.3">
      <c r="A43" s="151">
        <v>35</v>
      </c>
      <c r="B43" s="158" t="s">
        <v>57</v>
      </c>
      <c r="C43" s="221" t="s">
        <v>232</v>
      </c>
      <c r="D43" s="193">
        <f t="shared" si="36"/>
        <v>1491</v>
      </c>
      <c r="E43" s="22">
        <v>552</v>
      </c>
      <c r="F43" s="31">
        <v>806</v>
      </c>
      <c r="G43" s="31">
        <v>133</v>
      </c>
      <c r="H43" s="32">
        <v>116</v>
      </c>
      <c r="I43" s="30">
        <v>0</v>
      </c>
      <c r="J43" s="17">
        <f t="shared" si="10"/>
        <v>1607</v>
      </c>
      <c r="K43" s="108">
        <v>51</v>
      </c>
      <c r="L43" s="108">
        <v>40</v>
      </c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86">
        <f t="shared" si="45"/>
        <v>91</v>
      </c>
      <c r="X43" s="108">
        <v>11</v>
      </c>
      <c r="Y43" s="108">
        <v>18</v>
      </c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90">
        <f t="shared" si="38"/>
        <v>29</v>
      </c>
      <c r="AK43" s="94">
        <f t="shared" si="39"/>
        <v>120</v>
      </c>
      <c r="AL43" s="98">
        <f t="shared" si="40"/>
        <v>643</v>
      </c>
      <c r="AM43" s="99">
        <f t="shared" si="14"/>
        <v>0</v>
      </c>
      <c r="AN43" s="100">
        <f t="shared" si="41"/>
        <v>835</v>
      </c>
      <c r="AO43" s="77">
        <v>37</v>
      </c>
      <c r="AP43" s="19">
        <v>17</v>
      </c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90">
        <f t="shared" si="42"/>
        <v>54</v>
      </c>
      <c r="BB43" s="108">
        <v>17</v>
      </c>
      <c r="BC43" s="108">
        <v>7</v>
      </c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13">
        <f t="shared" si="43"/>
        <v>24</v>
      </c>
      <c r="BO43" s="71">
        <v>0</v>
      </c>
      <c r="BP43" s="28">
        <v>0</v>
      </c>
      <c r="BQ43" s="28"/>
      <c r="BR43" s="28"/>
      <c r="BS43" s="28"/>
      <c r="BT43" s="28"/>
      <c r="BU43" s="28"/>
      <c r="BV43" s="28"/>
      <c r="BW43" s="28"/>
      <c r="BX43" s="28"/>
      <c r="BY43" s="28"/>
      <c r="BZ43" s="31"/>
      <c r="CA43" s="228">
        <f t="shared" si="35"/>
        <v>0</v>
      </c>
      <c r="CB43" s="28">
        <v>0</v>
      </c>
      <c r="CC43" s="28">
        <v>0</v>
      </c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35">
        <f t="shared" si="37"/>
        <v>0</v>
      </c>
      <c r="CO43" s="184">
        <f t="shared" si="16"/>
        <v>589</v>
      </c>
      <c r="CP43" s="42">
        <f t="shared" si="17"/>
        <v>0</v>
      </c>
      <c r="CQ43" s="130">
        <f t="shared" si="18"/>
        <v>811</v>
      </c>
      <c r="CR43" s="185">
        <f t="shared" si="19"/>
        <v>1400</v>
      </c>
      <c r="CS43" s="199">
        <f t="shared" si="44"/>
        <v>54</v>
      </c>
      <c r="CT43" s="38">
        <f t="shared" si="34"/>
        <v>6.1666666666666668E-2</v>
      </c>
      <c r="CU43" s="38">
        <f t="shared" si="20"/>
        <v>2.8333333333333332E-2</v>
      </c>
      <c r="CV43" s="38">
        <f t="shared" si="21"/>
        <v>0</v>
      </c>
      <c r="CW43" s="38">
        <f t="shared" si="22"/>
        <v>0</v>
      </c>
      <c r="CX43" s="38">
        <f t="shared" si="23"/>
        <v>0</v>
      </c>
      <c r="CY43" s="38">
        <f t="shared" si="24"/>
        <v>0</v>
      </c>
      <c r="CZ43" s="38">
        <f t="shared" si="25"/>
        <v>0</v>
      </c>
      <c r="DA43" s="38">
        <f t="shared" si="26"/>
        <v>0</v>
      </c>
      <c r="DB43" s="38">
        <f t="shared" si="27"/>
        <v>0</v>
      </c>
      <c r="DC43" s="38">
        <f t="shared" si="28"/>
        <v>0</v>
      </c>
      <c r="DD43" s="38">
        <f t="shared" si="29"/>
        <v>0</v>
      </c>
      <c r="DE43" s="38">
        <f t="shared" si="30"/>
        <v>0</v>
      </c>
      <c r="DF43" s="242">
        <f t="shared" si="31"/>
        <v>0.09</v>
      </c>
      <c r="DG43" s="20">
        <v>600</v>
      </c>
      <c r="DH43" s="200">
        <v>27</v>
      </c>
      <c r="DI43" s="193">
        <f t="shared" si="32"/>
        <v>780</v>
      </c>
      <c r="DJ43" s="210">
        <f t="shared" si="33"/>
        <v>1020</v>
      </c>
      <c r="DK43" s="215"/>
      <c r="DL43" s="110"/>
      <c r="DM43" s="142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38"/>
    </row>
    <row r="44" spans="1:138" ht="120" customHeight="1" thickBot="1" x14ac:dyDescent="0.3">
      <c r="A44" s="151">
        <v>36</v>
      </c>
      <c r="B44" s="158" t="s">
        <v>131</v>
      </c>
      <c r="C44" s="221" t="s">
        <v>233</v>
      </c>
      <c r="D44" s="193">
        <f t="shared" si="36"/>
        <v>1345</v>
      </c>
      <c r="E44" s="18">
        <v>708</v>
      </c>
      <c r="F44" s="28">
        <v>475</v>
      </c>
      <c r="G44" s="28">
        <v>162</v>
      </c>
      <c r="H44" s="33">
        <v>36</v>
      </c>
      <c r="I44" s="121">
        <v>0</v>
      </c>
      <c r="J44" s="17">
        <f t="shared" si="10"/>
        <v>1381</v>
      </c>
      <c r="K44" s="108">
        <v>58</v>
      </c>
      <c r="L44" s="108">
        <v>12</v>
      </c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86">
        <f t="shared" si="45"/>
        <v>70</v>
      </c>
      <c r="X44" s="108">
        <v>22</v>
      </c>
      <c r="Y44" s="108">
        <v>3</v>
      </c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90">
        <f t="shared" si="38"/>
        <v>25</v>
      </c>
      <c r="AK44" s="94">
        <f t="shared" si="39"/>
        <v>95</v>
      </c>
      <c r="AL44" s="98">
        <f t="shared" si="40"/>
        <v>778</v>
      </c>
      <c r="AM44" s="99">
        <f t="shared" si="14"/>
        <v>0</v>
      </c>
      <c r="AN44" s="100">
        <f t="shared" si="41"/>
        <v>500</v>
      </c>
      <c r="AO44" s="77">
        <v>42</v>
      </c>
      <c r="AP44" s="19">
        <v>26</v>
      </c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90">
        <f t="shared" si="42"/>
        <v>68</v>
      </c>
      <c r="BB44" s="108">
        <v>2</v>
      </c>
      <c r="BC44" s="108">
        <v>0</v>
      </c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13">
        <f t="shared" si="43"/>
        <v>2</v>
      </c>
      <c r="BO44" s="71">
        <v>0</v>
      </c>
      <c r="BP44" s="28">
        <v>0</v>
      </c>
      <c r="BQ44" s="28"/>
      <c r="BR44" s="28"/>
      <c r="BS44" s="28"/>
      <c r="BT44" s="28"/>
      <c r="BU44" s="28"/>
      <c r="BV44" s="28"/>
      <c r="BW44" s="28"/>
      <c r="BX44" s="28"/>
      <c r="BY44" s="28"/>
      <c r="BZ44" s="31"/>
      <c r="CA44" s="228">
        <f t="shared" si="35"/>
        <v>0</v>
      </c>
      <c r="CB44" s="28">
        <v>2</v>
      </c>
      <c r="CC44" s="28">
        <v>0</v>
      </c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35">
        <f t="shared" si="37"/>
        <v>2</v>
      </c>
      <c r="CO44" s="184">
        <f t="shared" si="16"/>
        <v>710</v>
      </c>
      <c r="CP44" s="42">
        <f t="shared" si="17"/>
        <v>0</v>
      </c>
      <c r="CQ44" s="130">
        <f t="shared" si="18"/>
        <v>496</v>
      </c>
      <c r="CR44" s="185">
        <f t="shared" si="19"/>
        <v>1206</v>
      </c>
      <c r="CS44" s="199">
        <f t="shared" si="44"/>
        <v>68</v>
      </c>
      <c r="CT44" s="38">
        <f t="shared" si="34"/>
        <v>7.0000000000000007E-2</v>
      </c>
      <c r="CU44" s="38">
        <f t="shared" si="20"/>
        <v>4.3333333333333335E-2</v>
      </c>
      <c r="CV44" s="38">
        <f t="shared" si="21"/>
        <v>0</v>
      </c>
      <c r="CW44" s="38">
        <f t="shared" si="22"/>
        <v>0</v>
      </c>
      <c r="CX44" s="38">
        <f t="shared" si="23"/>
        <v>0</v>
      </c>
      <c r="CY44" s="38">
        <f t="shared" si="24"/>
        <v>0</v>
      </c>
      <c r="CZ44" s="38">
        <f t="shared" si="25"/>
        <v>0</v>
      </c>
      <c r="DA44" s="38">
        <f t="shared" si="26"/>
        <v>0</v>
      </c>
      <c r="DB44" s="38">
        <f t="shared" si="27"/>
        <v>0</v>
      </c>
      <c r="DC44" s="38">
        <f t="shared" si="28"/>
        <v>0</v>
      </c>
      <c r="DD44" s="38">
        <f t="shared" si="29"/>
        <v>0</v>
      </c>
      <c r="DE44" s="38">
        <f t="shared" si="30"/>
        <v>0</v>
      </c>
      <c r="DF44" s="242">
        <f>SUM(CT44:DE44)</f>
        <v>0.11333333333333334</v>
      </c>
      <c r="DG44" s="20">
        <v>600</v>
      </c>
      <c r="DH44" s="200">
        <v>27</v>
      </c>
      <c r="DI44" s="193">
        <f t="shared" si="32"/>
        <v>780</v>
      </c>
      <c r="DJ44" s="210">
        <f t="shared" si="33"/>
        <v>1020</v>
      </c>
      <c r="DK44" s="215"/>
      <c r="DL44" s="110"/>
      <c r="DM44" s="142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38"/>
    </row>
    <row r="45" spans="1:138" ht="120" customHeight="1" thickBot="1" x14ac:dyDescent="0.3">
      <c r="A45" s="151">
        <v>37</v>
      </c>
      <c r="B45" s="158" t="s">
        <v>58</v>
      </c>
      <c r="C45" s="221" t="s">
        <v>234</v>
      </c>
      <c r="D45" s="193">
        <f t="shared" si="36"/>
        <v>1551</v>
      </c>
      <c r="E45" s="18">
        <v>534</v>
      </c>
      <c r="F45" s="28">
        <v>725</v>
      </c>
      <c r="G45" s="28">
        <v>292</v>
      </c>
      <c r="H45" s="33">
        <v>23</v>
      </c>
      <c r="I45" s="121">
        <v>0</v>
      </c>
      <c r="J45" s="17">
        <f t="shared" si="10"/>
        <v>1574</v>
      </c>
      <c r="K45" s="108">
        <v>67</v>
      </c>
      <c r="L45" s="108">
        <v>30</v>
      </c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86">
        <f t="shared" si="45"/>
        <v>97</v>
      </c>
      <c r="X45" s="108">
        <v>17</v>
      </c>
      <c r="Y45" s="108">
        <v>11</v>
      </c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90">
        <f t="shared" si="38"/>
        <v>28</v>
      </c>
      <c r="AK45" s="94">
        <f t="shared" si="39"/>
        <v>125</v>
      </c>
      <c r="AL45" s="98">
        <f t="shared" si="40"/>
        <v>631</v>
      </c>
      <c r="AM45" s="99">
        <f t="shared" si="14"/>
        <v>0</v>
      </c>
      <c r="AN45" s="100">
        <f t="shared" si="41"/>
        <v>753</v>
      </c>
      <c r="AO45" s="77">
        <v>46</v>
      </c>
      <c r="AP45" s="19">
        <v>44</v>
      </c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90">
        <f t="shared" si="42"/>
        <v>90</v>
      </c>
      <c r="BB45" s="108">
        <v>1</v>
      </c>
      <c r="BC45" s="108">
        <v>1</v>
      </c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13">
        <f t="shared" si="43"/>
        <v>2</v>
      </c>
      <c r="BO45" s="71">
        <v>0</v>
      </c>
      <c r="BP45" s="28">
        <v>0</v>
      </c>
      <c r="BQ45" s="28"/>
      <c r="BR45" s="28"/>
      <c r="BS45" s="28"/>
      <c r="BT45" s="28"/>
      <c r="BU45" s="28"/>
      <c r="BV45" s="28"/>
      <c r="BW45" s="28"/>
      <c r="BX45" s="28"/>
      <c r="BY45" s="28"/>
      <c r="BZ45" s="31"/>
      <c r="CA45" s="228">
        <f t="shared" si="35"/>
        <v>0</v>
      </c>
      <c r="CB45" s="28">
        <v>0</v>
      </c>
      <c r="CC45" s="28">
        <v>0</v>
      </c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35">
        <f t="shared" si="37"/>
        <v>0</v>
      </c>
      <c r="CO45" s="184">
        <f t="shared" si="16"/>
        <v>541</v>
      </c>
      <c r="CP45" s="42">
        <f t="shared" si="17"/>
        <v>0</v>
      </c>
      <c r="CQ45" s="130">
        <f t="shared" si="18"/>
        <v>751</v>
      </c>
      <c r="CR45" s="185">
        <f t="shared" si="19"/>
        <v>1292</v>
      </c>
      <c r="CS45" s="199">
        <f t="shared" si="44"/>
        <v>90</v>
      </c>
      <c r="CT45" s="38">
        <f t="shared" si="34"/>
        <v>4.1818181818181817E-2</v>
      </c>
      <c r="CU45" s="38">
        <f t="shared" si="20"/>
        <v>0.04</v>
      </c>
      <c r="CV45" s="38">
        <f t="shared" si="21"/>
        <v>0</v>
      </c>
      <c r="CW45" s="38">
        <f t="shared" si="22"/>
        <v>0</v>
      </c>
      <c r="CX45" s="38">
        <f t="shared" si="23"/>
        <v>0</v>
      </c>
      <c r="CY45" s="38">
        <f t="shared" si="24"/>
        <v>0</v>
      </c>
      <c r="CZ45" s="38">
        <f t="shared" si="25"/>
        <v>0</v>
      </c>
      <c r="DA45" s="38">
        <f t="shared" si="26"/>
        <v>0</v>
      </c>
      <c r="DB45" s="38">
        <f t="shared" si="27"/>
        <v>0</v>
      </c>
      <c r="DC45" s="38">
        <f t="shared" si="28"/>
        <v>0</v>
      </c>
      <c r="DD45" s="38">
        <f t="shared" si="29"/>
        <v>0</v>
      </c>
      <c r="DE45" s="38">
        <f t="shared" si="30"/>
        <v>0</v>
      </c>
      <c r="DF45" s="242">
        <f t="shared" si="31"/>
        <v>8.1818181818181818E-2</v>
      </c>
      <c r="DG45" s="20">
        <v>1100</v>
      </c>
      <c r="DH45" s="200">
        <v>49.5</v>
      </c>
      <c r="DI45" s="193">
        <f t="shared" si="32"/>
        <v>1430</v>
      </c>
      <c r="DJ45" s="210">
        <f t="shared" si="33"/>
        <v>1870</v>
      </c>
      <c r="DK45" s="215"/>
      <c r="DL45" s="110"/>
      <c r="DM45" s="142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38"/>
    </row>
    <row r="46" spans="1:138" ht="120" customHeight="1" thickBot="1" x14ac:dyDescent="0.3">
      <c r="A46" s="151">
        <v>38</v>
      </c>
      <c r="B46" s="158" t="s">
        <v>121</v>
      </c>
      <c r="C46" s="221" t="s">
        <v>235</v>
      </c>
      <c r="D46" s="193">
        <f t="shared" si="36"/>
        <v>405</v>
      </c>
      <c r="E46" s="18">
        <v>223</v>
      </c>
      <c r="F46" s="28">
        <v>118</v>
      </c>
      <c r="G46" s="28">
        <v>64</v>
      </c>
      <c r="H46" s="33">
        <v>49</v>
      </c>
      <c r="I46" s="121">
        <v>0</v>
      </c>
      <c r="J46" s="17">
        <f t="shared" si="10"/>
        <v>454</v>
      </c>
      <c r="K46" s="108">
        <v>19</v>
      </c>
      <c r="L46" s="108">
        <v>19</v>
      </c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86">
        <f t="shared" si="45"/>
        <v>38</v>
      </c>
      <c r="X46" s="108">
        <v>1</v>
      </c>
      <c r="Y46" s="108">
        <v>5</v>
      </c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90">
        <f t="shared" si="38"/>
        <v>6</v>
      </c>
      <c r="AK46" s="94">
        <f t="shared" si="39"/>
        <v>44</v>
      </c>
      <c r="AL46" s="98">
        <f t="shared" si="40"/>
        <v>261</v>
      </c>
      <c r="AM46" s="99">
        <f t="shared" si="14"/>
        <v>0</v>
      </c>
      <c r="AN46" s="100">
        <f t="shared" si="41"/>
        <v>124</v>
      </c>
      <c r="AO46" s="77">
        <v>22</v>
      </c>
      <c r="AP46" s="19">
        <v>25</v>
      </c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90">
        <f t="shared" si="42"/>
        <v>47</v>
      </c>
      <c r="BB46" s="108">
        <v>2</v>
      </c>
      <c r="BC46" s="108">
        <v>0</v>
      </c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13">
        <f t="shared" si="43"/>
        <v>2</v>
      </c>
      <c r="BO46" s="71">
        <v>1</v>
      </c>
      <c r="BP46" s="28">
        <v>0</v>
      </c>
      <c r="BQ46" s="28"/>
      <c r="BR46" s="28"/>
      <c r="BS46" s="28"/>
      <c r="BT46" s="28"/>
      <c r="BU46" s="28"/>
      <c r="BV46" s="28"/>
      <c r="BW46" s="28"/>
      <c r="BX46" s="28"/>
      <c r="BY46" s="28"/>
      <c r="BZ46" s="31"/>
      <c r="CA46" s="228">
        <f t="shared" si="35"/>
        <v>1</v>
      </c>
      <c r="CB46" s="28">
        <v>1</v>
      </c>
      <c r="CC46" s="28">
        <v>0</v>
      </c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35">
        <f t="shared" si="37"/>
        <v>1</v>
      </c>
      <c r="CO46" s="184">
        <f t="shared" si="16"/>
        <v>213</v>
      </c>
      <c r="CP46" s="42">
        <f t="shared" si="17"/>
        <v>0</v>
      </c>
      <c r="CQ46" s="130">
        <f t="shared" si="18"/>
        <v>121</v>
      </c>
      <c r="CR46" s="185">
        <f t="shared" si="19"/>
        <v>334</v>
      </c>
      <c r="CS46" s="199">
        <f t="shared" si="44"/>
        <v>47</v>
      </c>
      <c r="CT46" s="38">
        <f t="shared" si="34"/>
        <v>2.9729729729729731E-2</v>
      </c>
      <c r="CU46" s="38">
        <f t="shared" si="20"/>
        <v>3.3783783783783786E-2</v>
      </c>
      <c r="CV46" s="38">
        <f t="shared" si="21"/>
        <v>0</v>
      </c>
      <c r="CW46" s="38">
        <f t="shared" si="22"/>
        <v>0</v>
      </c>
      <c r="CX46" s="38">
        <f t="shared" si="23"/>
        <v>0</v>
      </c>
      <c r="CY46" s="38">
        <f t="shared" si="24"/>
        <v>0</v>
      </c>
      <c r="CZ46" s="38">
        <f t="shared" si="25"/>
        <v>0</v>
      </c>
      <c r="DA46" s="38">
        <f t="shared" si="26"/>
        <v>0</v>
      </c>
      <c r="DB46" s="38">
        <f t="shared" si="27"/>
        <v>0</v>
      </c>
      <c r="DC46" s="38">
        <f t="shared" si="28"/>
        <v>0</v>
      </c>
      <c r="DD46" s="38">
        <f t="shared" si="29"/>
        <v>0</v>
      </c>
      <c r="DE46" s="38">
        <f t="shared" si="30"/>
        <v>0</v>
      </c>
      <c r="DF46" s="242">
        <f t="shared" si="31"/>
        <v>6.3513513513513517E-2</v>
      </c>
      <c r="DG46" s="20">
        <v>740</v>
      </c>
      <c r="DH46" s="200">
        <v>33.299999999999997</v>
      </c>
      <c r="DI46" s="193">
        <f t="shared" si="32"/>
        <v>962</v>
      </c>
      <c r="DJ46" s="210">
        <f t="shared" si="33"/>
        <v>1258</v>
      </c>
      <c r="DK46" s="215"/>
      <c r="DL46" s="110"/>
      <c r="DM46" s="142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38"/>
    </row>
    <row r="47" spans="1:138" ht="120" customHeight="1" thickBot="1" x14ac:dyDescent="0.3">
      <c r="A47" s="151">
        <v>39</v>
      </c>
      <c r="B47" s="158" t="s">
        <v>59</v>
      </c>
      <c r="C47" s="221" t="s">
        <v>236</v>
      </c>
      <c r="D47" s="193">
        <f t="shared" si="36"/>
        <v>1978</v>
      </c>
      <c r="E47" s="18">
        <v>277</v>
      </c>
      <c r="F47" s="28">
        <v>1401</v>
      </c>
      <c r="G47" s="28">
        <v>300</v>
      </c>
      <c r="H47" s="33">
        <v>75</v>
      </c>
      <c r="I47" s="121">
        <v>0</v>
      </c>
      <c r="J47" s="17">
        <f t="shared" si="10"/>
        <v>2053</v>
      </c>
      <c r="K47" s="108">
        <v>98</v>
      </c>
      <c r="L47" s="108">
        <v>94</v>
      </c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86">
        <f t="shared" si="45"/>
        <v>192</v>
      </c>
      <c r="X47" s="108">
        <v>66</v>
      </c>
      <c r="Y47" s="108">
        <v>35</v>
      </c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90">
        <f t="shared" si="38"/>
        <v>101</v>
      </c>
      <c r="AK47" s="94">
        <f t="shared" si="39"/>
        <v>293</v>
      </c>
      <c r="AL47" s="98">
        <f t="shared" si="40"/>
        <v>469</v>
      </c>
      <c r="AM47" s="99">
        <f t="shared" si="14"/>
        <v>0</v>
      </c>
      <c r="AN47" s="100">
        <f t="shared" si="41"/>
        <v>1502</v>
      </c>
      <c r="AO47" s="77">
        <v>97</v>
      </c>
      <c r="AP47" s="19">
        <v>69</v>
      </c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90">
        <f t="shared" si="42"/>
        <v>166</v>
      </c>
      <c r="BB47" s="108">
        <v>1</v>
      </c>
      <c r="BC47" s="108">
        <v>0</v>
      </c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13">
        <f t="shared" si="43"/>
        <v>1</v>
      </c>
      <c r="BO47" s="71">
        <v>0</v>
      </c>
      <c r="BP47" s="28">
        <v>0</v>
      </c>
      <c r="BQ47" s="28"/>
      <c r="BR47" s="28"/>
      <c r="BS47" s="28"/>
      <c r="BT47" s="28"/>
      <c r="BU47" s="28"/>
      <c r="BV47" s="28"/>
      <c r="BW47" s="28"/>
      <c r="BX47" s="28"/>
      <c r="BY47" s="28"/>
      <c r="BZ47" s="31"/>
      <c r="CA47" s="228">
        <f t="shared" si="35"/>
        <v>0</v>
      </c>
      <c r="CB47" s="28">
        <v>0</v>
      </c>
      <c r="CC47" s="28">
        <v>0</v>
      </c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35">
        <f t="shared" si="37"/>
        <v>0</v>
      </c>
      <c r="CO47" s="184">
        <f t="shared" si="16"/>
        <v>303</v>
      </c>
      <c r="CP47" s="42">
        <f t="shared" si="17"/>
        <v>0</v>
      </c>
      <c r="CQ47" s="130">
        <f t="shared" si="18"/>
        <v>1501</v>
      </c>
      <c r="CR47" s="185">
        <f t="shared" si="19"/>
        <v>1804</v>
      </c>
      <c r="CS47" s="199">
        <f t="shared" si="44"/>
        <v>166</v>
      </c>
      <c r="CT47" s="38">
        <f t="shared" si="34"/>
        <v>0.10475161987041037</v>
      </c>
      <c r="CU47" s="38">
        <f t="shared" si="20"/>
        <v>7.4514038876889843E-2</v>
      </c>
      <c r="CV47" s="38">
        <f t="shared" si="21"/>
        <v>0</v>
      </c>
      <c r="CW47" s="38">
        <f t="shared" si="22"/>
        <v>0</v>
      </c>
      <c r="CX47" s="38">
        <f t="shared" si="23"/>
        <v>0</v>
      </c>
      <c r="CY47" s="38">
        <f t="shared" si="24"/>
        <v>0</v>
      </c>
      <c r="CZ47" s="38">
        <f t="shared" si="25"/>
        <v>0</v>
      </c>
      <c r="DA47" s="38">
        <f t="shared" si="26"/>
        <v>0</v>
      </c>
      <c r="DB47" s="38">
        <f t="shared" si="27"/>
        <v>0</v>
      </c>
      <c r="DC47" s="38">
        <f t="shared" si="28"/>
        <v>0</v>
      </c>
      <c r="DD47" s="38">
        <f t="shared" si="29"/>
        <v>0</v>
      </c>
      <c r="DE47" s="38">
        <f t="shared" si="30"/>
        <v>0</v>
      </c>
      <c r="DF47" s="242">
        <f t="shared" si="31"/>
        <v>0.17926565874730022</v>
      </c>
      <c r="DG47" s="20">
        <v>926</v>
      </c>
      <c r="DH47" s="200">
        <v>41.67</v>
      </c>
      <c r="DI47" s="193">
        <f t="shared" si="32"/>
        <v>1203.8</v>
      </c>
      <c r="DJ47" s="210">
        <f t="shared" si="33"/>
        <v>1574.2</v>
      </c>
      <c r="DK47" s="215"/>
      <c r="DL47" s="110"/>
      <c r="DM47" s="142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38"/>
    </row>
    <row r="48" spans="1:138" s="3" customFormat="1" ht="120" customHeight="1" thickBot="1" x14ac:dyDescent="0.3">
      <c r="A48" s="151">
        <v>40</v>
      </c>
      <c r="B48" s="158" t="s">
        <v>71</v>
      </c>
      <c r="C48" s="221" t="s">
        <v>237</v>
      </c>
      <c r="D48" s="193">
        <f>E48+F48+G48+I48</f>
        <v>7760</v>
      </c>
      <c r="E48" s="22">
        <v>342</v>
      </c>
      <c r="F48" s="31">
        <v>7134</v>
      </c>
      <c r="G48" s="31">
        <v>284</v>
      </c>
      <c r="H48" s="34">
        <v>217</v>
      </c>
      <c r="I48" s="121">
        <v>0</v>
      </c>
      <c r="J48" s="17">
        <f t="shared" si="10"/>
        <v>7977</v>
      </c>
      <c r="K48" s="111">
        <v>14</v>
      </c>
      <c r="L48" s="109">
        <v>14</v>
      </c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86">
        <f t="shared" si="45"/>
        <v>28</v>
      </c>
      <c r="X48" s="109">
        <v>142</v>
      </c>
      <c r="Y48" s="109">
        <v>71</v>
      </c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90">
        <f t="shared" si="38"/>
        <v>213</v>
      </c>
      <c r="AK48" s="95">
        <f t="shared" si="39"/>
        <v>241</v>
      </c>
      <c r="AL48" s="98">
        <f t="shared" si="40"/>
        <v>370</v>
      </c>
      <c r="AM48" s="99">
        <f t="shared" si="14"/>
        <v>0</v>
      </c>
      <c r="AN48" s="100">
        <f t="shared" si="41"/>
        <v>7347</v>
      </c>
      <c r="AO48" s="77">
        <v>81</v>
      </c>
      <c r="AP48" s="19">
        <v>43</v>
      </c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90">
        <f t="shared" si="42"/>
        <v>124</v>
      </c>
      <c r="BB48" s="109">
        <v>24</v>
      </c>
      <c r="BC48" s="109">
        <v>12</v>
      </c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13">
        <f t="shared" si="43"/>
        <v>36</v>
      </c>
      <c r="BO48" s="72">
        <v>3</v>
      </c>
      <c r="BP48" s="31">
        <v>1</v>
      </c>
      <c r="BQ48" s="31"/>
      <c r="BR48" s="31"/>
      <c r="BS48" s="31"/>
      <c r="BT48" s="31"/>
      <c r="BU48" s="31"/>
      <c r="BV48" s="28"/>
      <c r="BW48" s="28"/>
      <c r="BX48" s="28"/>
      <c r="BY48" s="28"/>
      <c r="BZ48" s="31"/>
      <c r="CA48" s="228">
        <f t="shared" ref="CA48:CA79" si="46">SUM(BO48:BZ48)</f>
        <v>4</v>
      </c>
      <c r="CB48" s="28">
        <v>0</v>
      </c>
      <c r="CC48" s="28">
        <v>38</v>
      </c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35">
        <f t="shared" si="37"/>
        <v>38</v>
      </c>
      <c r="CO48" s="184">
        <f t="shared" si="16"/>
        <v>242</v>
      </c>
      <c r="CP48" s="42">
        <f t="shared" si="17"/>
        <v>0</v>
      </c>
      <c r="CQ48" s="130">
        <f t="shared" si="18"/>
        <v>7273</v>
      </c>
      <c r="CR48" s="185">
        <f t="shared" si="19"/>
        <v>7515</v>
      </c>
      <c r="CS48" s="199">
        <f t="shared" si="44"/>
        <v>124</v>
      </c>
      <c r="CT48" s="38">
        <f t="shared" si="34"/>
        <v>8.1000000000000003E-2</v>
      </c>
      <c r="CU48" s="38">
        <f t="shared" si="20"/>
        <v>4.2999999999999997E-2</v>
      </c>
      <c r="CV48" s="38">
        <f t="shared" si="21"/>
        <v>0</v>
      </c>
      <c r="CW48" s="38">
        <f t="shared" si="22"/>
        <v>0</v>
      </c>
      <c r="CX48" s="38">
        <f t="shared" si="23"/>
        <v>0</v>
      </c>
      <c r="CY48" s="38">
        <f t="shared" si="24"/>
        <v>0</v>
      </c>
      <c r="CZ48" s="38">
        <f t="shared" si="25"/>
        <v>0</v>
      </c>
      <c r="DA48" s="38">
        <f t="shared" si="26"/>
        <v>0</v>
      </c>
      <c r="DB48" s="38">
        <f t="shared" si="27"/>
        <v>0</v>
      </c>
      <c r="DC48" s="38">
        <f t="shared" si="28"/>
        <v>0</v>
      </c>
      <c r="DD48" s="38">
        <f t="shared" si="29"/>
        <v>0</v>
      </c>
      <c r="DE48" s="38">
        <f t="shared" si="30"/>
        <v>0</v>
      </c>
      <c r="DF48" s="242">
        <f t="shared" si="31"/>
        <v>0.124</v>
      </c>
      <c r="DG48" s="20">
        <v>1000</v>
      </c>
      <c r="DH48" s="200">
        <v>45</v>
      </c>
      <c r="DI48" s="193">
        <f t="shared" si="32"/>
        <v>1300</v>
      </c>
      <c r="DJ48" s="210">
        <f t="shared" si="33"/>
        <v>1700</v>
      </c>
      <c r="DK48" s="216"/>
      <c r="DL48" s="111"/>
      <c r="DM48" s="143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39"/>
    </row>
    <row r="49" spans="1:138" ht="120" customHeight="1" thickBot="1" x14ac:dyDescent="0.3">
      <c r="A49" s="151">
        <v>41</v>
      </c>
      <c r="B49" s="158" t="s">
        <v>86</v>
      </c>
      <c r="C49" s="221" t="s">
        <v>134</v>
      </c>
      <c r="D49" s="193">
        <f t="shared" si="36"/>
        <v>970</v>
      </c>
      <c r="E49" s="18">
        <v>150</v>
      </c>
      <c r="F49" s="28">
        <v>788</v>
      </c>
      <c r="G49" s="28">
        <v>32</v>
      </c>
      <c r="H49" s="33">
        <v>39</v>
      </c>
      <c r="I49" s="121">
        <v>0</v>
      </c>
      <c r="J49" s="17">
        <f t="shared" si="10"/>
        <v>1009</v>
      </c>
      <c r="K49" s="110">
        <v>54</v>
      </c>
      <c r="L49" s="108">
        <v>30</v>
      </c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86">
        <f t="shared" si="45"/>
        <v>84</v>
      </c>
      <c r="X49" s="108">
        <v>132</v>
      </c>
      <c r="Y49" s="108">
        <v>47</v>
      </c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90">
        <f t="shared" si="38"/>
        <v>179</v>
      </c>
      <c r="AK49" s="94">
        <f t="shared" si="39"/>
        <v>263</v>
      </c>
      <c r="AL49" s="98">
        <f t="shared" si="40"/>
        <v>234</v>
      </c>
      <c r="AM49" s="99">
        <f t="shared" si="14"/>
        <v>0</v>
      </c>
      <c r="AN49" s="100">
        <f t="shared" si="41"/>
        <v>967</v>
      </c>
      <c r="AO49" s="77">
        <v>49</v>
      </c>
      <c r="AP49" s="19">
        <v>30</v>
      </c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90">
        <f t="shared" si="42"/>
        <v>79</v>
      </c>
      <c r="BB49" s="108">
        <v>2</v>
      </c>
      <c r="BC49" s="108">
        <v>0</v>
      </c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13">
        <f t="shared" si="43"/>
        <v>2</v>
      </c>
      <c r="BO49" s="71">
        <v>0</v>
      </c>
      <c r="BP49" s="28">
        <v>0</v>
      </c>
      <c r="BQ49" s="28"/>
      <c r="BR49" s="28"/>
      <c r="BS49" s="28"/>
      <c r="BT49" s="28"/>
      <c r="BU49" s="28"/>
      <c r="BV49" s="28"/>
      <c r="BW49" s="28"/>
      <c r="BX49" s="28"/>
      <c r="BY49" s="28"/>
      <c r="BZ49" s="31"/>
      <c r="CA49" s="228">
        <f t="shared" si="46"/>
        <v>0</v>
      </c>
      <c r="CB49" s="28">
        <v>0</v>
      </c>
      <c r="CC49" s="28">
        <v>0</v>
      </c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35">
        <f t="shared" si="37"/>
        <v>0</v>
      </c>
      <c r="CO49" s="184">
        <f t="shared" si="16"/>
        <v>155</v>
      </c>
      <c r="CP49" s="42">
        <f t="shared" si="17"/>
        <v>0</v>
      </c>
      <c r="CQ49" s="130">
        <f t="shared" si="18"/>
        <v>965</v>
      </c>
      <c r="CR49" s="185">
        <f t="shared" si="19"/>
        <v>1120</v>
      </c>
      <c r="CS49" s="199">
        <f t="shared" si="44"/>
        <v>79</v>
      </c>
      <c r="CT49" s="38">
        <f t="shared" si="34"/>
        <v>8.9090909090909096E-2</v>
      </c>
      <c r="CU49" s="38">
        <f t="shared" si="20"/>
        <v>5.4545454545454543E-2</v>
      </c>
      <c r="CV49" s="38">
        <f t="shared" si="21"/>
        <v>0</v>
      </c>
      <c r="CW49" s="38">
        <f t="shared" si="22"/>
        <v>0</v>
      </c>
      <c r="CX49" s="38">
        <f t="shared" si="23"/>
        <v>0</v>
      </c>
      <c r="CY49" s="38">
        <f t="shared" si="24"/>
        <v>0</v>
      </c>
      <c r="CZ49" s="38">
        <f t="shared" si="25"/>
        <v>0</v>
      </c>
      <c r="DA49" s="38">
        <f t="shared" si="26"/>
        <v>0</v>
      </c>
      <c r="DB49" s="38">
        <f t="shared" si="27"/>
        <v>0</v>
      </c>
      <c r="DC49" s="38">
        <f t="shared" si="28"/>
        <v>0</v>
      </c>
      <c r="DD49" s="38">
        <f t="shared" si="29"/>
        <v>0</v>
      </c>
      <c r="DE49" s="38">
        <f t="shared" si="30"/>
        <v>0</v>
      </c>
      <c r="DF49" s="242">
        <f t="shared" si="31"/>
        <v>0.14363636363636365</v>
      </c>
      <c r="DG49" s="20">
        <v>550</v>
      </c>
      <c r="DH49" s="202">
        <v>24.75</v>
      </c>
      <c r="DI49" s="193">
        <f t="shared" si="32"/>
        <v>715</v>
      </c>
      <c r="DJ49" s="210">
        <f t="shared" si="33"/>
        <v>935</v>
      </c>
      <c r="DK49" s="215"/>
      <c r="DL49" s="110"/>
      <c r="DM49" s="142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38"/>
    </row>
    <row r="50" spans="1:138" ht="120" customHeight="1" thickBot="1" x14ac:dyDescent="0.3">
      <c r="A50" s="151">
        <v>42</v>
      </c>
      <c r="B50" s="158" t="s">
        <v>87</v>
      </c>
      <c r="C50" s="221" t="s">
        <v>135</v>
      </c>
      <c r="D50" s="193">
        <f t="shared" si="36"/>
        <v>990</v>
      </c>
      <c r="E50" s="18">
        <v>188</v>
      </c>
      <c r="F50" s="28">
        <v>791</v>
      </c>
      <c r="G50" s="28">
        <v>11</v>
      </c>
      <c r="H50" s="33">
        <v>38</v>
      </c>
      <c r="I50" s="121">
        <v>0</v>
      </c>
      <c r="J50" s="17">
        <f t="shared" si="10"/>
        <v>1028</v>
      </c>
      <c r="K50" s="110">
        <v>45</v>
      </c>
      <c r="L50" s="108">
        <v>21</v>
      </c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86">
        <f t="shared" si="45"/>
        <v>66</v>
      </c>
      <c r="X50" s="108">
        <v>119</v>
      </c>
      <c r="Y50" s="108">
        <v>38</v>
      </c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90">
        <f t="shared" si="38"/>
        <v>157</v>
      </c>
      <c r="AK50" s="94">
        <f t="shared" si="39"/>
        <v>223</v>
      </c>
      <c r="AL50" s="98">
        <f t="shared" si="40"/>
        <v>254</v>
      </c>
      <c r="AM50" s="99">
        <f t="shared" si="14"/>
        <v>0</v>
      </c>
      <c r="AN50" s="100">
        <f t="shared" si="41"/>
        <v>948</v>
      </c>
      <c r="AO50" s="77">
        <v>44</v>
      </c>
      <c r="AP50" s="19">
        <v>41</v>
      </c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90">
        <f t="shared" si="42"/>
        <v>85</v>
      </c>
      <c r="BB50" s="108">
        <v>1</v>
      </c>
      <c r="BC50" s="108">
        <v>1</v>
      </c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13">
        <f t="shared" si="43"/>
        <v>2</v>
      </c>
      <c r="BO50" s="71">
        <v>0</v>
      </c>
      <c r="BP50" s="28">
        <v>0</v>
      </c>
      <c r="BQ50" s="28"/>
      <c r="BR50" s="28"/>
      <c r="BS50" s="28"/>
      <c r="BT50" s="28"/>
      <c r="BU50" s="28"/>
      <c r="BV50" s="28"/>
      <c r="BW50" s="28"/>
      <c r="BX50" s="28"/>
      <c r="BY50" s="28"/>
      <c r="BZ50" s="31"/>
      <c r="CA50" s="228">
        <f t="shared" si="46"/>
        <v>0</v>
      </c>
      <c r="CB50" s="28">
        <v>1</v>
      </c>
      <c r="CC50" s="28">
        <v>0</v>
      </c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35">
        <f t="shared" si="37"/>
        <v>1</v>
      </c>
      <c r="CO50" s="184">
        <f t="shared" si="16"/>
        <v>169</v>
      </c>
      <c r="CP50" s="42">
        <f t="shared" si="17"/>
        <v>0</v>
      </c>
      <c r="CQ50" s="130">
        <f t="shared" si="18"/>
        <v>945</v>
      </c>
      <c r="CR50" s="185">
        <f t="shared" si="19"/>
        <v>1114</v>
      </c>
      <c r="CS50" s="199">
        <f t="shared" si="44"/>
        <v>85</v>
      </c>
      <c r="CT50" s="38">
        <f t="shared" si="34"/>
        <v>0.08</v>
      </c>
      <c r="CU50" s="38">
        <f t="shared" si="20"/>
        <v>7.454545454545454E-2</v>
      </c>
      <c r="CV50" s="38">
        <f t="shared" si="21"/>
        <v>0</v>
      </c>
      <c r="CW50" s="38">
        <f t="shared" si="22"/>
        <v>0</v>
      </c>
      <c r="CX50" s="38">
        <f t="shared" si="23"/>
        <v>0</v>
      </c>
      <c r="CY50" s="38">
        <f t="shared" si="24"/>
        <v>0</v>
      </c>
      <c r="CZ50" s="38">
        <f t="shared" si="25"/>
        <v>0</v>
      </c>
      <c r="DA50" s="38">
        <f t="shared" si="26"/>
        <v>0</v>
      </c>
      <c r="DB50" s="38">
        <f t="shared" si="27"/>
        <v>0</v>
      </c>
      <c r="DC50" s="38">
        <f t="shared" si="28"/>
        <v>0</v>
      </c>
      <c r="DD50" s="38">
        <f t="shared" si="29"/>
        <v>0</v>
      </c>
      <c r="DE50" s="38">
        <f t="shared" si="30"/>
        <v>0</v>
      </c>
      <c r="DF50" s="242">
        <f t="shared" si="31"/>
        <v>0.15454545454545454</v>
      </c>
      <c r="DG50" s="20">
        <v>550</v>
      </c>
      <c r="DH50" s="202">
        <v>24.75</v>
      </c>
      <c r="DI50" s="193">
        <f t="shared" si="32"/>
        <v>715</v>
      </c>
      <c r="DJ50" s="210">
        <f t="shared" si="33"/>
        <v>935</v>
      </c>
      <c r="DK50" s="215"/>
      <c r="DL50" s="110"/>
      <c r="DM50" s="142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38"/>
    </row>
    <row r="51" spans="1:138" ht="120" customHeight="1" thickBot="1" x14ac:dyDescent="0.3">
      <c r="A51" s="151">
        <v>43</v>
      </c>
      <c r="B51" s="158" t="s">
        <v>136</v>
      </c>
      <c r="C51" s="221" t="s">
        <v>137</v>
      </c>
      <c r="D51" s="193">
        <f t="shared" si="36"/>
        <v>637</v>
      </c>
      <c r="E51" s="18">
        <v>523</v>
      </c>
      <c r="F51" s="28">
        <v>38</v>
      </c>
      <c r="G51" s="28">
        <v>76</v>
      </c>
      <c r="H51" s="33">
        <v>40</v>
      </c>
      <c r="I51" s="121">
        <v>0</v>
      </c>
      <c r="J51" s="17">
        <f t="shared" si="10"/>
        <v>677</v>
      </c>
      <c r="K51" s="110">
        <v>237</v>
      </c>
      <c r="L51" s="108">
        <v>142</v>
      </c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86">
        <f t="shared" si="45"/>
        <v>379</v>
      </c>
      <c r="X51" s="108">
        <v>28</v>
      </c>
      <c r="Y51" s="108">
        <v>19</v>
      </c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90">
        <f t="shared" si="38"/>
        <v>47</v>
      </c>
      <c r="AK51" s="94">
        <f t="shared" si="39"/>
        <v>426</v>
      </c>
      <c r="AL51" s="98">
        <f t="shared" si="40"/>
        <v>902</v>
      </c>
      <c r="AM51" s="99">
        <f t="shared" si="14"/>
        <v>0</v>
      </c>
      <c r="AN51" s="100">
        <f t="shared" si="41"/>
        <v>85</v>
      </c>
      <c r="AO51" s="77">
        <v>67</v>
      </c>
      <c r="AP51" s="19">
        <v>74</v>
      </c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90">
        <f t="shared" si="42"/>
        <v>141</v>
      </c>
      <c r="BB51" s="108">
        <v>0</v>
      </c>
      <c r="BC51" s="108">
        <v>0</v>
      </c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13">
        <f t="shared" si="43"/>
        <v>0</v>
      </c>
      <c r="BO51" s="71">
        <v>0</v>
      </c>
      <c r="BP51" s="28">
        <v>0</v>
      </c>
      <c r="BQ51" s="28"/>
      <c r="BR51" s="28"/>
      <c r="BS51" s="28"/>
      <c r="BT51" s="28"/>
      <c r="BU51" s="28"/>
      <c r="BV51" s="28"/>
      <c r="BW51" s="28"/>
      <c r="BX51" s="28"/>
      <c r="BY51" s="28"/>
      <c r="BZ51" s="31"/>
      <c r="CA51" s="228">
        <f t="shared" si="46"/>
        <v>0</v>
      </c>
      <c r="CB51" s="28">
        <v>4</v>
      </c>
      <c r="CC51" s="28">
        <v>1</v>
      </c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35">
        <f t="shared" si="37"/>
        <v>5</v>
      </c>
      <c r="CO51" s="184">
        <f t="shared" si="16"/>
        <v>761</v>
      </c>
      <c r="CP51" s="42">
        <f t="shared" si="17"/>
        <v>0</v>
      </c>
      <c r="CQ51" s="130">
        <f t="shared" si="18"/>
        <v>80</v>
      </c>
      <c r="CR51" s="185">
        <f t="shared" si="19"/>
        <v>841</v>
      </c>
      <c r="CS51" s="199">
        <f t="shared" si="44"/>
        <v>141</v>
      </c>
      <c r="CT51" s="39">
        <f t="shared" si="34"/>
        <v>6.7000000000000004E-2</v>
      </c>
      <c r="CU51" s="39">
        <f t="shared" si="20"/>
        <v>7.3999999999999996E-2</v>
      </c>
      <c r="CV51" s="39"/>
      <c r="CW51" s="39"/>
      <c r="CX51" s="39"/>
      <c r="CY51" s="39">
        <f t="shared" si="24"/>
        <v>0</v>
      </c>
      <c r="CZ51" s="39">
        <f t="shared" si="25"/>
        <v>0</v>
      </c>
      <c r="DA51" s="39">
        <f t="shared" si="26"/>
        <v>0</v>
      </c>
      <c r="DB51" s="39">
        <f t="shared" si="27"/>
        <v>0</v>
      </c>
      <c r="DC51" s="39">
        <f t="shared" si="28"/>
        <v>0</v>
      </c>
      <c r="DD51" s="39">
        <f t="shared" si="29"/>
        <v>0</v>
      </c>
      <c r="DE51" s="39">
        <f t="shared" si="30"/>
        <v>0</v>
      </c>
      <c r="DF51" s="242">
        <f t="shared" si="31"/>
        <v>0.14100000000000001</v>
      </c>
      <c r="DG51" s="20">
        <v>1000</v>
      </c>
      <c r="DH51" s="202">
        <v>45</v>
      </c>
      <c r="DI51" s="193">
        <f t="shared" si="32"/>
        <v>1300</v>
      </c>
      <c r="DJ51" s="210">
        <f t="shared" si="33"/>
        <v>1700</v>
      </c>
      <c r="DK51" s="215"/>
      <c r="DL51" s="108"/>
      <c r="DM51" s="142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38"/>
    </row>
    <row r="52" spans="1:138" ht="120" customHeight="1" thickBot="1" x14ac:dyDescent="0.3">
      <c r="A52" s="151">
        <v>44</v>
      </c>
      <c r="B52" s="158" t="s">
        <v>72</v>
      </c>
      <c r="C52" s="221" t="s">
        <v>138</v>
      </c>
      <c r="D52" s="193">
        <f t="shared" si="36"/>
        <v>395</v>
      </c>
      <c r="E52" s="18">
        <v>330</v>
      </c>
      <c r="F52" s="28">
        <v>20</v>
      </c>
      <c r="G52" s="28">
        <v>45</v>
      </c>
      <c r="H52" s="33">
        <v>54</v>
      </c>
      <c r="I52" s="121">
        <v>0</v>
      </c>
      <c r="J52" s="17">
        <f t="shared" si="10"/>
        <v>449</v>
      </c>
      <c r="K52" s="110">
        <v>3</v>
      </c>
      <c r="L52" s="108">
        <v>3</v>
      </c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86">
        <f t="shared" si="45"/>
        <v>6</v>
      </c>
      <c r="X52" s="108">
        <v>31</v>
      </c>
      <c r="Y52" s="108">
        <v>39</v>
      </c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90">
        <f t="shared" si="38"/>
        <v>70</v>
      </c>
      <c r="AK52" s="94">
        <f t="shared" si="39"/>
        <v>76</v>
      </c>
      <c r="AL52" s="98">
        <f t="shared" si="40"/>
        <v>336</v>
      </c>
      <c r="AM52" s="99">
        <f t="shared" si="14"/>
        <v>0</v>
      </c>
      <c r="AN52" s="100">
        <f t="shared" si="41"/>
        <v>90</v>
      </c>
      <c r="AO52" s="77">
        <v>84</v>
      </c>
      <c r="AP52" s="19">
        <v>32</v>
      </c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90">
        <f t="shared" si="42"/>
        <v>116</v>
      </c>
      <c r="BB52" s="108">
        <v>0</v>
      </c>
      <c r="BC52" s="108">
        <v>0</v>
      </c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13">
        <f t="shared" si="43"/>
        <v>0</v>
      </c>
      <c r="BO52" s="71">
        <v>5</v>
      </c>
      <c r="BP52" s="28">
        <v>4</v>
      </c>
      <c r="BQ52" s="28"/>
      <c r="BR52" s="28"/>
      <c r="BS52" s="28"/>
      <c r="BT52" s="28"/>
      <c r="BU52" s="28"/>
      <c r="BV52" s="28"/>
      <c r="BW52" s="28"/>
      <c r="BX52" s="28"/>
      <c r="BY52" s="28"/>
      <c r="BZ52" s="31"/>
      <c r="CA52" s="228">
        <f t="shared" si="46"/>
        <v>9</v>
      </c>
      <c r="CB52" s="28">
        <v>12</v>
      </c>
      <c r="CC52" s="28">
        <v>14</v>
      </c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35">
        <f t="shared" si="37"/>
        <v>26</v>
      </c>
      <c r="CO52" s="184">
        <f t="shared" si="16"/>
        <v>211</v>
      </c>
      <c r="CP52" s="42">
        <f t="shared" si="17"/>
        <v>0</v>
      </c>
      <c r="CQ52" s="130">
        <f t="shared" si="18"/>
        <v>64</v>
      </c>
      <c r="CR52" s="185">
        <f t="shared" si="19"/>
        <v>275</v>
      </c>
      <c r="CS52" s="199">
        <f t="shared" si="44"/>
        <v>116</v>
      </c>
      <c r="CT52" s="38">
        <f t="shared" si="34"/>
        <v>8.4000000000000005E-2</v>
      </c>
      <c r="CU52" s="38">
        <f t="shared" si="20"/>
        <v>3.2000000000000001E-2</v>
      </c>
      <c r="CV52" s="38">
        <f t="shared" si="21"/>
        <v>0</v>
      </c>
      <c r="CW52" s="38">
        <f t="shared" si="22"/>
        <v>0</v>
      </c>
      <c r="CX52" s="38">
        <f t="shared" si="23"/>
        <v>0</v>
      </c>
      <c r="CY52" s="38">
        <f t="shared" si="24"/>
        <v>0</v>
      </c>
      <c r="CZ52" s="38">
        <f t="shared" si="25"/>
        <v>0</v>
      </c>
      <c r="DA52" s="38">
        <f t="shared" si="26"/>
        <v>0</v>
      </c>
      <c r="DB52" s="38">
        <f t="shared" si="27"/>
        <v>0</v>
      </c>
      <c r="DC52" s="38">
        <f t="shared" si="28"/>
        <v>0</v>
      </c>
      <c r="DD52" s="38">
        <f t="shared" si="29"/>
        <v>0</v>
      </c>
      <c r="DE52" s="38">
        <f t="shared" si="30"/>
        <v>0</v>
      </c>
      <c r="DF52" s="242">
        <f t="shared" si="31"/>
        <v>0.11600000000000001</v>
      </c>
      <c r="DG52" s="20">
        <v>1000</v>
      </c>
      <c r="DH52" s="202">
        <v>45</v>
      </c>
      <c r="DI52" s="193">
        <f t="shared" si="32"/>
        <v>1300</v>
      </c>
      <c r="DJ52" s="210">
        <f t="shared" si="33"/>
        <v>1700</v>
      </c>
      <c r="DK52" s="215"/>
      <c r="DL52" s="110"/>
      <c r="DM52" s="142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38"/>
    </row>
    <row r="53" spans="1:138" ht="120" customHeight="1" thickBot="1" x14ac:dyDescent="0.3">
      <c r="A53" s="151">
        <v>45</v>
      </c>
      <c r="B53" s="158" t="s">
        <v>73</v>
      </c>
      <c r="C53" s="221" t="s">
        <v>139</v>
      </c>
      <c r="D53" s="193">
        <f t="shared" si="36"/>
        <v>558</v>
      </c>
      <c r="E53" s="18">
        <v>528</v>
      </c>
      <c r="F53" s="28">
        <v>2</v>
      </c>
      <c r="G53" s="28">
        <v>28</v>
      </c>
      <c r="H53" s="33">
        <v>70</v>
      </c>
      <c r="I53" s="121">
        <v>0</v>
      </c>
      <c r="J53" s="17">
        <f t="shared" si="10"/>
        <v>628</v>
      </c>
      <c r="K53" s="110">
        <v>2</v>
      </c>
      <c r="L53" s="108">
        <v>1</v>
      </c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86">
        <f t="shared" si="45"/>
        <v>3</v>
      </c>
      <c r="X53" s="108">
        <v>34</v>
      </c>
      <c r="Y53" s="108">
        <v>34</v>
      </c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90">
        <f t="shared" si="38"/>
        <v>68</v>
      </c>
      <c r="AK53" s="94">
        <f t="shared" si="39"/>
        <v>71</v>
      </c>
      <c r="AL53" s="98">
        <f t="shared" si="40"/>
        <v>531</v>
      </c>
      <c r="AM53" s="99">
        <f t="shared" si="14"/>
        <v>0</v>
      </c>
      <c r="AN53" s="100">
        <f t="shared" si="41"/>
        <v>70</v>
      </c>
      <c r="AO53" s="77">
        <v>84</v>
      </c>
      <c r="AP53" s="19">
        <v>45</v>
      </c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90">
        <f t="shared" si="42"/>
        <v>129</v>
      </c>
      <c r="BB53" s="108">
        <v>0</v>
      </c>
      <c r="BC53" s="108">
        <v>0</v>
      </c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13">
        <f t="shared" si="43"/>
        <v>0</v>
      </c>
      <c r="BO53" s="71">
        <v>1</v>
      </c>
      <c r="BP53" s="28">
        <v>0</v>
      </c>
      <c r="BQ53" s="28"/>
      <c r="BR53" s="28"/>
      <c r="BS53" s="28"/>
      <c r="BT53" s="28"/>
      <c r="BU53" s="28"/>
      <c r="BV53" s="28"/>
      <c r="BW53" s="28"/>
      <c r="BX53" s="28"/>
      <c r="BY53" s="28"/>
      <c r="BZ53" s="31"/>
      <c r="CA53" s="228">
        <f t="shared" si="46"/>
        <v>1</v>
      </c>
      <c r="CB53" s="28">
        <v>3</v>
      </c>
      <c r="CC53" s="28">
        <v>8</v>
      </c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35">
        <f t="shared" si="37"/>
        <v>11</v>
      </c>
      <c r="CO53" s="184">
        <f t="shared" si="16"/>
        <v>401</v>
      </c>
      <c r="CP53" s="42">
        <f t="shared" si="17"/>
        <v>0</v>
      </c>
      <c r="CQ53" s="130">
        <f t="shared" si="18"/>
        <v>59</v>
      </c>
      <c r="CR53" s="185">
        <f t="shared" si="19"/>
        <v>460</v>
      </c>
      <c r="CS53" s="199">
        <f t="shared" si="44"/>
        <v>129</v>
      </c>
      <c r="CT53" s="38">
        <f t="shared" si="34"/>
        <v>8.4000000000000005E-2</v>
      </c>
      <c r="CU53" s="38">
        <f t="shared" si="20"/>
        <v>4.4999999999999998E-2</v>
      </c>
      <c r="CV53" s="38">
        <f t="shared" si="21"/>
        <v>0</v>
      </c>
      <c r="CW53" s="38">
        <f t="shared" si="22"/>
        <v>0</v>
      </c>
      <c r="CX53" s="38">
        <f t="shared" si="23"/>
        <v>0</v>
      </c>
      <c r="CY53" s="38">
        <f t="shared" si="24"/>
        <v>0</v>
      </c>
      <c r="CZ53" s="38">
        <f t="shared" si="25"/>
        <v>0</v>
      </c>
      <c r="DA53" s="38">
        <f t="shared" si="26"/>
        <v>0</v>
      </c>
      <c r="DB53" s="38">
        <f t="shared" si="27"/>
        <v>0</v>
      </c>
      <c r="DC53" s="38">
        <f t="shared" si="28"/>
        <v>0</v>
      </c>
      <c r="DD53" s="38">
        <f t="shared" si="29"/>
        <v>0</v>
      </c>
      <c r="DE53" s="38">
        <f t="shared" si="30"/>
        <v>0</v>
      </c>
      <c r="DF53" s="242">
        <f t="shared" si="31"/>
        <v>0.129</v>
      </c>
      <c r="DG53" s="20">
        <v>1000</v>
      </c>
      <c r="DH53" s="202">
        <v>45</v>
      </c>
      <c r="DI53" s="193">
        <f t="shared" si="32"/>
        <v>1300</v>
      </c>
      <c r="DJ53" s="210">
        <f t="shared" si="33"/>
        <v>1700</v>
      </c>
      <c r="DK53" s="215"/>
      <c r="DL53" s="110"/>
      <c r="DM53" s="142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38"/>
    </row>
    <row r="54" spans="1:138" ht="120" customHeight="1" thickBot="1" x14ac:dyDescent="0.3">
      <c r="A54" s="151">
        <v>46</v>
      </c>
      <c r="B54" s="158" t="s">
        <v>74</v>
      </c>
      <c r="C54" s="221" t="s">
        <v>140</v>
      </c>
      <c r="D54" s="193">
        <f t="shared" si="36"/>
        <v>4712</v>
      </c>
      <c r="E54" s="18">
        <v>541</v>
      </c>
      <c r="F54" s="28">
        <v>3517</v>
      </c>
      <c r="G54" s="28">
        <v>654</v>
      </c>
      <c r="H54" s="33">
        <v>27</v>
      </c>
      <c r="I54" s="121">
        <v>0</v>
      </c>
      <c r="J54" s="17">
        <f t="shared" si="10"/>
        <v>4739</v>
      </c>
      <c r="K54" s="110">
        <v>24</v>
      </c>
      <c r="L54" s="108">
        <v>26</v>
      </c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86">
        <f t="shared" si="45"/>
        <v>50</v>
      </c>
      <c r="X54" s="108">
        <v>24</v>
      </c>
      <c r="Y54" s="108">
        <v>1</v>
      </c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90">
        <f t="shared" si="38"/>
        <v>25</v>
      </c>
      <c r="AK54" s="94">
        <f t="shared" si="39"/>
        <v>75</v>
      </c>
      <c r="AL54" s="98">
        <f t="shared" si="40"/>
        <v>591</v>
      </c>
      <c r="AM54" s="99">
        <f t="shared" si="14"/>
        <v>0</v>
      </c>
      <c r="AN54" s="100">
        <f t="shared" si="41"/>
        <v>3542</v>
      </c>
      <c r="AO54" s="77">
        <v>57</v>
      </c>
      <c r="AP54" s="19">
        <v>26</v>
      </c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90">
        <f t="shared" si="42"/>
        <v>83</v>
      </c>
      <c r="BB54" s="108">
        <v>2</v>
      </c>
      <c r="BC54" s="108">
        <v>2</v>
      </c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13">
        <f t="shared" si="43"/>
        <v>4</v>
      </c>
      <c r="BO54" s="71">
        <v>0</v>
      </c>
      <c r="BP54" s="28">
        <v>0</v>
      </c>
      <c r="BQ54" s="28"/>
      <c r="BR54" s="28"/>
      <c r="BS54" s="28"/>
      <c r="BT54" s="28"/>
      <c r="BU54" s="28"/>
      <c r="BV54" s="28"/>
      <c r="BW54" s="28"/>
      <c r="BX54" s="28"/>
      <c r="BY54" s="28"/>
      <c r="BZ54" s="31"/>
      <c r="CA54" s="228">
        <f t="shared" si="46"/>
        <v>0</v>
      </c>
      <c r="CB54" s="28">
        <v>0</v>
      </c>
      <c r="CC54" s="28">
        <v>0</v>
      </c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35">
        <f t="shared" si="37"/>
        <v>0</v>
      </c>
      <c r="CO54" s="184">
        <f t="shared" si="16"/>
        <v>508</v>
      </c>
      <c r="CP54" s="42">
        <f t="shared" si="17"/>
        <v>0</v>
      </c>
      <c r="CQ54" s="130">
        <f t="shared" si="18"/>
        <v>3538</v>
      </c>
      <c r="CR54" s="185">
        <f t="shared" si="19"/>
        <v>4046</v>
      </c>
      <c r="CS54" s="199">
        <f t="shared" si="44"/>
        <v>83</v>
      </c>
      <c r="CT54" s="38">
        <f t="shared" si="34"/>
        <v>0.114</v>
      </c>
      <c r="CU54" s="38">
        <f t="shared" si="20"/>
        <v>5.1999999999999998E-2</v>
      </c>
      <c r="CV54" s="38">
        <f t="shared" si="21"/>
        <v>0</v>
      </c>
      <c r="CW54" s="38">
        <f t="shared" si="22"/>
        <v>0</v>
      </c>
      <c r="CX54" s="38">
        <f t="shared" si="23"/>
        <v>0</v>
      </c>
      <c r="CY54" s="38">
        <f t="shared" si="24"/>
        <v>0</v>
      </c>
      <c r="CZ54" s="38">
        <f t="shared" si="25"/>
        <v>0</v>
      </c>
      <c r="DA54" s="38">
        <f t="shared" si="26"/>
        <v>0</v>
      </c>
      <c r="DB54" s="38">
        <f t="shared" si="27"/>
        <v>0</v>
      </c>
      <c r="DC54" s="38">
        <f t="shared" si="28"/>
        <v>0</v>
      </c>
      <c r="DD54" s="38">
        <f t="shared" si="29"/>
        <v>0</v>
      </c>
      <c r="DE54" s="38">
        <f t="shared" si="30"/>
        <v>0</v>
      </c>
      <c r="DF54" s="242">
        <f t="shared" si="31"/>
        <v>0.16600000000000001</v>
      </c>
      <c r="DG54" s="20">
        <v>500</v>
      </c>
      <c r="DH54" s="202">
        <v>22.5</v>
      </c>
      <c r="DI54" s="193">
        <f t="shared" si="32"/>
        <v>650</v>
      </c>
      <c r="DJ54" s="210">
        <f t="shared" si="33"/>
        <v>850</v>
      </c>
      <c r="DK54" s="215"/>
      <c r="DL54" s="110"/>
      <c r="DM54" s="142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38"/>
    </row>
    <row r="55" spans="1:138" ht="120" customHeight="1" thickBot="1" x14ac:dyDescent="0.3">
      <c r="A55" s="151">
        <v>47</v>
      </c>
      <c r="B55" s="158" t="s">
        <v>75</v>
      </c>
      <c r="C55" s="221" t="s">
        <v>141</v>
      </c>
      <c r="D55" s="193">
        <f t="shared" si="36"/>
        <v>5186</v>
      </c>
      <c r="E55" s="18">
        <v>448</v>
      </c>
      <c r="F55" s="28">
        <v>4028</v>
      </c>
      <c r="G55" s="28">
        <v>710</v>
      </c>
      <c r="H55" s="33">
        <v>113</v>
      </c>
      <c r="I55" s="121">
        <v>0</v>
      </c>
      <c r="J55" s="17">
        <f t="shared" si="10"/>
        <v>5299</v>
      </c>
      <c r="K55" s="110">
        <v>64</v>
      </c>
      <c r="L55" s="108">
        <v>18</v>
      </c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86">
        <f t="shared" si="45"/>
        <v>82</v>
      </c>
      <c r="X55" s="108">
        <v>17</v>
      </c>
      <c r="Y55" s="108">
        <v>1</v>
      </c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90">
        <f t="shared" si="38"/>
        <v>18</v>
      </c>
      <c r="AK55" s="94">
        <f t="shared" si="39"/>
        <v>100</v>
      </c>
      <c r="AL55" s="98">
        <f t="shared" si="40"/>
        <v>530</v>
      </c>
      <c r="AM55" s="99">
        <f t="shared" si="14"/>
        <v>0</v>
      </c>
      <c r="AN55" s="100">
        <f t="shared" si="41"/>
        <v>4046</v>
      </c>
      <c r="AO55" s="77">
        <v>46</v>
      </c>
      <c r="AP55" s="19">
        <v>33</v>
      </c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90">
        <f t="shared" si="42"/>
        <v>79</v>
      </c>
      <c r="BB55" s="108">
        <v>5</v>
      </c>
      <c r="BC55" s="108">
        <v>1</v>
      </c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13">
        <f t="shared" si="43"/>
        <v>6</v>
      </c>
      <c r="BO55" s="71">
        <v>0</v>
      </c>
      <c r="BP55" s="28">
        <v>0</v>
      </c>
      <c r="BQ55" s="28"/>
      <c r="BR55" s="28"/>
      <c r="BS55" s="28"/>
      <c r="BT55" s="28"/>
      <c r="BU55" s="28"/>
      <c r="BV55" s="28"/>
      <c r="BW55" s="28"/>
      <c r="BX55" s="28"/>
      <c r="BY55" s="28"/>
      <c r="BZ55" s="31"/>
      <c r="CA55" s="228">
        <f t="shared" si="46"/>
        <v>0</v>
      </c>
      <c r="CB55" s="28">
        <v>0</v>
      </c>
      <c r="CC55" s="28">
        <v>0</v>
      </c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35">
        <f t="shared" si="37"/>
        <v>0</v>
      </c>
      <c r="CO55" s="184">
        <f t="shared" si="16"/>
        <v>451</v>
      </c>
      <c r="CP55" s="42">
        <f t="shared" si="17"/>
        <v>0</v>
      </c>
      <c r="CQ55" s="130">
        <f t="shared" si="18"/>
        <v>4040</v>
      </c>
      <c r="CR55" s="185">
        <f t="shared" si="19"/>
        <v>4491</v>
      </c>
      <c r="CS55" s="199">
        <f t="shared" si="44"/>
        <v>79</v>
      </c>
      <c r="CT55" s="38">
        <f t="shared" si="34"/>
        <v>9.1999999999999998E-2</v>
      </c>
      <c r="CU55" s="38">
        <f t="shared" si="20"/>
        <v>6.6000000000000003E-2</v>
      </c>
      <c r="CV55" s="38">
        <f t="shared" si="21"/>
        <v>0</v>
      </c>
      <c r="CW55" s="38">
        <f t="shared" si="22"/>
        <v>0</v>
      </c>
      <c r="CX55" s="38">
        <f t="shared" si="23"/>
        <v>0</v>
      </c>
      <c r="CY55" s="38">
        <f t="shared" si="24"/>
        <v>0</v>
      </c>
      <c r="CZ55" s="38">
        <f t="shared" si="25"/>
        <v>0</v>
      </c>
      <c r="DA55" s="38">
        <f t="shared" si="26"/>
        <v>0</v>
      </c>
      <c r="DB55" s="38">
        <f t="shared" si="27"/>
        <v>0</v>
      </c>
      <c r="DC55" s="38">
        <f t="shared" si="28"/>
        <v>0</v>
      </c>
      <c r="DD55" s="38">
        <f t="shared" si="29"/>
        <v>0</v>
      </c>
      <c r="DE55" s="38">
        <f t="shared" si="30"/>
        <v>0</v>
      </c>
      <c r="DF55" s="242">
        <f t="shared" si="31"/>
        <v>0.158</v>
      </c>
      <c r="DG55" s="20">
        <v>500</v>
      </c>
      <c r="DH55" s="202">
        <v>22.5</v>
      </c>
      <c r="DI55" s="193">
        <f t="shared" si="32"/>
        <v>650</v>
      </c>
      <c r="DJ55" s="210">
        <f t="shared" si="33"/>
        <v>850</v>
      </c>
      <c r="DK55" s="215"/>
      <c r="DL55" s="110"/>
      <c r="DM55" s="142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38"/>
    </row>
    <row r="56" spans="1:138" ht="120" customHeight="1" thickBot="1" x14ac:dyDescent="0.3">
      <c r="A56" s="151">
        <v>48</v>
      </c>
      <c r="B56" s="158" t="s">
        <v>76</v>
      </c>
      <c r="C56" s="221" t="s">
        <v>142</v>
      </c>
      <c r="D56" s="193">
        <f t="shared" si="36"/>
        <v>4899</v>
      </c>
      <c r="E56" s="18">
        <v>460</v>
      </c>
      <c r="F56" s="28">
        <v>4353</v>
      </c>
      <c r="G56" s="28">
        <v>85</v>
      </c>
      <c r="H56" s="33">
        <v>92</v>
      </c>
      <c r="I56" s="121">
        <v>1</v>
      </c>
      <c r="J56" s="17">
        <f t="shared" si="10"/>
        <v>4991</v>
      </c>
      <c r="K56" s="110">
        <v>45</v>
      </c>
      <c r="L56" s="108">
        <v>27</v>
      </c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86">
        <f t="shared" si="45"/>
        <v>72</v>
      </c>
      <c r="X56" s="108">
        <v>31</v>
      </c>
      <c r="Y56" s="108">
        <v>20</v>
      </c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90">
        <f t="shared" si="38"/>
        <v>51</v>
      </c>
      <c r="AK56" s="94">
        <f t="shared" si="39"/>
        <v>123</v>
      </c>
      <c r="AL56" s="98">
        <f t="shared" si="40"/>
        <v>533</v>
      </c>
      <c r="AM56" s="99">
        <f t="shared" si="14"/>
        <v>1</v>
      </c>
      <c r="AN56" s="100">
        <f t="shared" si="41"/>
        <v>4404</v>
      </c>
      <c r="AO56" s="77">
        <v>43</v>
      </c>
      <c r="AP56" s="19">
        <v>21</v>
      </c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90">
        <f t="shared" si="42"/>
        <v>64</v>
      </c>
      <c r="BB56" s="108">
        <v>3</v>
      </c>
      <c r="BC56" s="108">
        <v>3</v>
      </c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13">
        <f t="shared" si="43"/>
        <v>6</v>
      </c>
      <c r="BO56" s="71">
        <v>1</v>
      </c>
      <c r="BP56" s="28">
        <v>0</v>
      </c>
      <c r="BQ56" s="28"/>
      <c r="BR56" s="28"/>
      <c r="BS56" s="28"/>
      <c r="BT56" s="28"/>
      <c r="BU56" s="28"/>
      <c r="BV56" s="28"/>
      <c r="BW56" s="28"/>
      <c r="BX56" s="28"/>
      <c r="BY56" s="28"/>
      <c r="BZ56" s="31"/>
      <c r="CA56" s="228">
        <f t="shared" si="46"/>
        <v>1</v>
      </c>
      <c r="CB56" s="28">
        <v>0</v>
      </c>
      <c r="CC56" s="28">
        <v>0</v>
      </c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35">
        <f t="shared" si="37"/>
        <v>0</v>
      </c>
      <c r="CO56" s="184">
        <f t="shared" si="16"/>
        <v>468</v>
      </c>
      <c r="CP56" s="42">
        <f t="shared" si="17"/>
        <v>1</v>
      </c>
      <c r="CQ56" s="130">
        <f t="shared" si="18"/>
        <v>4398</v>
      </c>
      <c r="CR56" s="185">
        <f t="shared" si="19"/>
        <v>4866</v>
      </c>
      <c r="CS56" s="199">
        <f t="shared" si="44"/>
        <v>64</v>
      </c>
      <c r="CT56" s="38">
        <f t="shared" si="34"/>
        <v>8.5999999999999993E-2</v>
      </c>
      <c r="CU56" s="38">
        <f t="shared" si="20"/>
        <v>4.2000000000000003E-2</v>
      </c>
      <c r="CV56" s="38">
        <f t="shared" si="21"/>
        <v>0</v>
      </c>
      <c r="CW56" s="38">
        <f t="shared" si="22"/>
        <v>0</v>
      </c>
      <c r="CX56" s="38">
        <f t="shared" si="23"/>
        <v>0</v>
      </c>
      <c r="CY56" s="38">
        <f t="shared" si="24"/>
        <v>0</v>
      </c>
      <c r="CZ56" s="38">
        <f t="shared" si="25"/>
        <v>0</v>
      </c>
      <c r="DA56" s="38">
        <f t="shared" si="26"/>
        <v>0</v>
      </c>
      <c r="DB56" s="38">
        <f t="shared" si="27"/>
        <v>0</v>
      </c>
      <c r="DC56" s="38">
        <f t="shared" si="28"/>
        <v>0</v>
      </c>
      <c r="DD56" s="38">
        <f t="shared" si="29"/>
        <v>0</v>
      </c>
      <c r="DE56" s="38">
        <f t="shared" si="30"/>
        <v>0</v>
      </c>
      <c r="DF56" s="242">
        <f t="shared" si="31"/>
        <v>0.128</v>
      </c>
      <c r="DG56" s="20">
        <v>500</v>
      </c>
      <c r="DH56" s="202">
        <v>22.5</v>
      </c>
      <c r="DI56" s="193">
        <f t="shared" si="32"/>
        <v>650</v>
      </c>
      <c r="DJ56" s="210">
        <f t="shared" si="33"/>
        <v>850</v>
      </c>
      <c r="DK56" s="215"/>
      <c r="DL56" s="110"/>
      <c r="DM56" s="142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38"/>
    </row>
    <row r="57" spans="1:138" ht="120" customHeight="1" thickBot="1" x14ac:dyDescent="0.3">
      <c r="A57" s="151">
        <v>49</v>
      </c>
      <c r="B57" s="158" t="s">
        <v>77</v>
      </c>
      <c r="C57" s="221" t="s">
        <v>143</v>
      </c>
      <c r="D57" s="193">
        <f t="shared" si="36"/>
        <v>5042</v>
      </c>
      <c r="E57" s="18">
        <v>360</v>
      </c>
      <c r="F57" s="28">
        <v>4552</v>
      </c>
      <c r="G57" s="28">
        <v>130</v>
      </c>
      <c r="H57" s="33">
        <v>9</v>
      </c>
      <c r="I57" s="121">
        <v>0</v>
      </c>
      <c r="J57" s="17">
        <f t="shared" si="10"/>
        <v>5051</v>
      </c>
      <c r="K57" s="110">
        <v>37</v>
      </c>
      <c r="L57" s="108">
        <v>18</v>
      </c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86">
        <f t="shared" si="45"/>
        <v>55</v>
      </c>
      <c r="X57" s="108">
        <v>37</v>
      </c>
      <c r="Y57" s="108">
        <v>5</v>
      </c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90">
        <f t="shared" si="38"/>
        <v>42</v>
      </c>
      <c r="AK57" s="94">
        <f t="shared" si="39"/>
        <v>97</v>
      </c>
      <c r="AL57" s="98">
        <f t="shared" si="40"/>
        <v>415</v>
      </c>
      <c r="AM57" s="99">
        <f t="shared" si="14"/>
        <v>0</v>
      </c>
      <c r="AN57" s="100">
        <f t="shared" si="41"/>
        <v>4594</v>
      </c>
      <c r="AO57" s="77">
        <v>38</v>
      </c>
      <c r="AP57" s="19">
        <v>23</v>
      </c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90">
        <f t="shared" si="42"/>
        <v>61</v>
      </c>
      <c r="BB57" s="108">
        <v>11</v>
      </c>
      <c r="BC57" s="108">
        <v>9</v>
      </c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13">
        <f t="shared" si="43"/>
        <v>20</v>
      </c>
      <c r="BO57" s="71">
        <v>0</v>
      </c>
      <c r="BP57" s="28">
        <v>0</v>
      </c>
      <c r="BQ57" s="28"/>
      <c r="BR57" s="28"/>
      <c r="BS57" s="28"/>
      <c r="BT57" s="28"/>
      <c r="BU57" s="28"/>
      <c r="BV57" s="28"/>
      <c r="BW57" s="28"/>
      <c r="BX57" s="28"/>
      <c r="BY57" s="28"/>
      <c r="BZ57" s="31"/>
      <c r="CA57" s="228">
        <f t="shared" si="46"/>
        <v>0</v>
      </c>
      <c r="CB57" s="28">
        <v>0</v>
      </c>
      <c r="CC57" s="28">
        <v>0</v>
      </c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35">
        <f t="shared" si="37"/>
        <v>0</v>
      </c>
      <c r="CO57" s="184">
        <f t="shared" si="16"/>
        <v>354</v>
      </c>
      <c r="CP57" s="42">
        <f t="shared" si="17"/>
        <v>0</v>
      </c>
      <c r="CQ57" s="130">
        <f t="shared" si="18"/>
        <v>4574</v>
      </c>
      <c r="CR57" s="185">
        <f t="shared" si="19"/>
        <v>4928</v>
      </c>
      <c r="CS57" s="199">
        <f t="shared" si="44"/>
        <v>61</v>
      </c>
      <c r="CT57" s="38">
        <f t="shared" si="34"/>
        <v>7.5999999999999998E-2</v>
      </c>
      <c r="CU57" s="38">
        <f t="shared" si="20"/>
        <v>4.5999999999999999E-2</v>
      </c>
      <c r="CV57" s="38">
        <f t="shared" si="21"/>
        <v>0</v>
      </c>
      <c r="CW57" s="38">
        <f t="shared" si="22"/>
        <v>0</v>
      </c>
      <c r="CX57" s="38">
        <f t="shared" si="23"/>
        <v>0</v>
      </c>
      <c r="CY57" s="38">
        <f t="shared" si="24"/>
        <v>0</v>
      </c>
      <c r="CZ57" s="38">
        <f t="shared" si="25"/>
        <v>0</v>
      </c>
      <c r="DA57" s="38">
        <f t="shared" si="26"/>
        <v>0</v>
      </c>
      <c r="DB57" s="38">
        <f t="shared" si="27"/>
        <v>0</v>
      </c>
      <c r="DC57" s="38">
        <f t="shared" si="28"/>
        <v>0</v>
      </c>
      <c r="DD57" s="38">
        <f t="shared" si="29"/>
        <v>0</v>
      </c>
      <c r="DE57" s="38">
        <f t="shared" si="30"/>
        <v>0</v>
      </c>
      <c r="DF57" s="242">
        <f t="shared" si="31"/>
        <v>0.122</v>
      </c>
      <c r="DG57" s="20">
        <v>500</v>
      </c>
      <c r="DH57" s="202">
        <v>22.5</v>
      </c>
      <c r="DI57" s="193">
        <f t="shared" si="32"/>
        <v>650</v>
      </c>
      <c r="DJ57" s="210">
        <f t="shared" si="33"/>
        <v>850</v>
      </c>
      <c r="DK57" s="215"/>
      <c r="DL57" s="110"/>
      <c r="DM57" s="142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38"/>
    </row>
    <row r="58" spans="1:138" s="3" customFormat="1" ht="120" customHeight="1" thickBot="1" x14ac:dyDescent="0.3">
      <c r="A58" s="151">
        <v>50</v>
      </c>
      <c r="B58" s="158" t="s">
        <v>78</v>
      </c>
      <c r="C58" s="221" t="s">
        <v>144</v>
      </c>
      <c r="D58" s="193">
        <f t="shared" si="36"/>
        <v>4245</v>
      </c>
      <c r="E58" s="22">
        <v>0</v>
      </c>
      <c r="F58" s="34">
        <v>4178</v>
      </c>
      <c r="G58" s="34">
        <v>67</v>
      </c>
      <c r="H58" s="34">
        <v>0</v>
      </c>
      <c r="I58" s="121">
        <v>0</v>
      </c>
      <c r="J58" s="17">
        <f t="shared" si="10"/>
        <v>4245</v>
      </c>
      <c r="K58" s="111">
        <v>108</v>
      </c>
      <c r="L58" s="109">
        <v>74</v>
      </c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86">
        <f t="shared" si="45"/>
        <v>182</v>
      </c>
      <c r="X58" s="109">
        <v>32</v>
      </c>
      <c r="Y58" s="109">
        <v>88</v>
      </c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86">
        <f t="shared" si="38"/>
        <v>120</v>
      </c>
      <c r="AK58" s="95">
        <f t="shared" si="39"/>
        <v>302</v>
      </c>
      <c r="AL58" s="98">
        <f t="shared" si="40"/>
        <v>182</v>
      </c>
      <c r="AM58" s="99">
        <f t="shared" si="14"/>
        <v>0</v>
      </c>
      <c r="AN58" s="100">
        <f t="shared" si="41"/>
        <v>4298</v>
      </c>
      <c r="AO58" s="78">
        <v>108</v>
      </c>
      <c r="AP58" s="21">
        <v>74</v>
      </c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86">
        <f t="shared" si="42"/>
        <v>182</v>
      </c>
      <c r="BB58" s="109">
        <v>0</v>
      </c>
      <c r="BC58" s="109">
        <v>35</v>
      </c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14">
        <f t="shared" si="43"/>
        <v>35</v>
      </c>
      <c r="BO58" s="72">
        <v>0</v>
      </c>
      <c r="BP58" s="31">
        <v>0</v>
      </c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229">
        <f t="shared" si="46"/>
        <v>0</v>
      </c>
      <c r="CB58" s="31">
        <v>1</v>
      </c>
      <c r="CC58" s="31">
        <v>0</v>
      </c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236">
        <f t="shared" ref="CN58:CN89" si="47">SUM(CB58:CM58)</f>
        <v>1</v>
      </c>
      <c r="CO58" s="184">
        <f t="shared" si="16"/>
        <v>0</v>
      </c>
      <c r="CP58" s="42">
        <f t="shared" si="17"/>
        <v>0</v>
      </c>
      <c r="CQ58" s="130">
        <f t="shared" si="18"/>
        <v>4262</v>
      </c>
      <c r="CR58" s="186">
        <f t="shared" si="19"/>
        <v>4262</v>
      </c>
      <c r="CS58" s="201">
        <f t="shared" si="44"/>
        <v>182</v>
      </c>
      <c r="CT58" s="38">
        <f t="shared" si="34"/>
        <v>5.3999999999999999E-2</v>
      </c>
      <c r="CU58" s="38">
        <f t="shared" si="20"/>
        <v>3.6999999999999998E-2</v>
      </c>
      <c r="CV58" s="38">
        <f t="shared" si="21"/>
        <v>0</v>
      </c>
      <c r="CW58" s="38">
        <f t="shared" si="22"/>
        <v>0</v>
      </c>
      <c r="CX58" s="38">
        <f t="shared" si="23"/>
        <v>0</v>
      </c>
      <c r="CY58" s="38">
        <f t="shared" si="24"/>
        <v>0</v>
      </c>
      <c r="CZ58" s="38">
        <f t="shared" si="25"/>
        <v>0</v>
      </c>
      <c r="DA58" s="38">
        <f t="shared" si="26"/>
        <v>0</v>
      </c>
      <c r="DB58" s="38">
        <f t="shared" si="27"/>
        <v>0</v>
      </c>
      <c r="DC58" s="38">
        <f t="shared" si="28"/>
        <v>0</v>
      </c>
      <c r="DD58" s="38">
        <f t="shared" si="29"/>
        <v>0</v>
      </c>
      <c r="DE58" s="38">
        <f t="shared" si="30"/>
        <v>0</v>
      </c>
      <c r="DF58" s="242">
        <f t="shared" si="31"/>
        <v>9.0999999999999998E-2</v>
      </c>
      <c r="DG58" s="24">
        <v>2000</v>
      </c>
      <c r="DH58" s="202">
        <v>90</v>
      </c>
      <c r="DI58" s="193">
        <f>DG58*1.1</f>
        <v>2200</v>
      </c>
      <c r="DJ58" s="210">
        <f>DG58*1.4</f>
        <v>2800</v>
      </c>
      <c r="DK58" s="216"/>
      <c r="DL58" s="111"/>
      <c r="DM58" s="143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11"/>
      <c r="EF58" s="111"/>
      <c r="EG58" s="111"/>
      <c r="EH58" s="139"/>
    </row>
    <row r="59" spans="1:138" ht="120" customHeight="1" thickBot="1" x14ac:dyDescent="0.3">
      <c r="A59" s="151">
        <v>51</v>
      </c>
      <c r="B59" s="158" t="s">
        <v>79</v>
      </c>
      <c r="C59" s="221" t="s">
        <v>145</v>
      </c>
      <c r="D59" s="193">
        <f t="shared" si="36"/>
        <v>4210</v>
      </c>
      <c r="E59" s="22">
        <v>0</v>
      </c>
      <c r="F59" s="34">
        <v>4125</v>
      </c>
      <c r="G59" s="34">
        <v>85</v>
      </c>
      <c r="H59" s="34">
        <v>0</v>
      </c>
      <c r="I59" s="121">
        <v>0</v>
      </c>
      <c r="J59" s="17">
        <f t="shared" si="10"/>
        <v>4210</v>
      </c>
      <c r="K59" s="110">
        <v>103</v>
      </c>
      <c r="L59" s="108">
        <v>59</v>
      </c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86">
        <f t="shared" si="45"/>
        <v>162</v>
      </c>
      <c r="X59" s="108">
        <v>74</v>
      </c>
      <c r="Y59" s="108">
        <v>73</v>
      </c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90">
        <f t="shared" si="38"/>
        <v>147</v>
      </c>
      <c r="AK59" s="94">
        <f t="shared" si="39"/>
        <v>309</v>
      </c>
      <c r="AL59" s="98">
        <f t="shared" si="40"/>
        <v>162</v>
      </c>
      <c r="AM59" s="99">
        <f t="shared" si="14"/>
        <v>0</v>
      </c>
      <c r="AN59" s="100">
        <f t="shared" si="41"/>
        <v>4272</v>
      </c>
      <c r="AO59" s="77">
        <v>103</v>
      </c>
      <c r="AP59" s="19">
        <v>59</v>
      </c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90">
        <f t="shared" si="42"/>
        <v>162</v>
      </c>
      <c r="BB59" s="108">
        <v>0</v>
      </c>
      <c r="BC59" s="108">
        <v>1</v>
      </c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13">
        <f t="shared" si="43"/>
        <v>1</v>
      </c>
      <c r="BO59" s="71">
        <v>0</v>
      </c>
      <c r="BP59" s="28">
        <v>0</v>
      </c>
      <c r="BQ59" s="28"/>
      <c r="BR59" s="28"/>
      <c r="BS59" s="28"/>
      <c r="BT59" s="28"/>
      <c r="BU59" s="28"/>
      <c r="BV59" s="28"/>
      <c r="BW59" s="28"/>
      <c r="BX59" s="28"/>
      <c r="BY59" s="28"/>
      <c r="BZ59" s="31"/>
      <c r="CA59" s="228">
        <f t="shared" si="46"/>
        <v>0</v>
      </c>
      <c r="CB59" s="28">
        <v>0</v>
      </c>
      <c r="CC59" s="28">
        <v>0</v>
      </c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35">
        <f t="shared" si="47"/>
        <v>0</v>
      </c>
      <c r="CO59" s="184">
        <f t="shared" si="16"/>
        <v>0</v>
      </c>
      <c r="CP59" s="42">
        <f t="shared" si="17"/>
        <v>0</v>
      </c>
      <c r="CQ59" s="130">
        <f t="shared" si="18"/>
        <v>4271</v>
      </c>
      <c r="CR59" s="185">
        <f t="shared" si="19"/>
        <v>4271</v>
      </c>
      <c r="CS59" s="199">
        <f t="shared" si="44"/>
        <v>162</v>
      </c>
      <c r="CT59" s="38">
        <f t="shared" si="34"/>
        <v>5.1499999999999997E-2</v>
      </c>
      <c r="CU59" s="38">
        <f t="shared" si="20"/>
        <v>2.9499999999999998E-2</v>
      </c>
      <c r="CV59" s="38">
        <f t="shared" si="21"/>
        <v>0</v>
      </c>
      <c r="CW59" s="38">
        <f t="shared" si="22"/>
        <v>0</v>
      </c>
      <c r="CX59" s="38">
        <f t="shared" si="23"/>
        <v>0</v>
      </c>
      <c r="CY59" s="38">
        <f t="shared" si="24"/>
        <v>0</v>
      </c>
      <c r="CZ59" s="38">
        <f t="shared" si="25"/>
        <v>0</v>
      </c>
      <c r="DA59" s="38">
        <f t="shared" si="26"/>
        <v>0</v>
      </c>
      <c r="DB59" s="38">
        <f t="shared" si="27"/>
        <v>0</v>
      </c>
      <c r="DC59" s="38">
        <f t="shared" si="28"/>
        <v>0</v>
      </c>
      <c r="DD59" s="38">
        <f t="shared" si="29"/>
        <v>0</v>
      </c>
      <c r="DE59" s="38">
        <f t="shared" si="30"/>
        <v>0</v>
      </c>
      <c r="DF59" s="242">
        <f t="shared" si="31"/>
        <v>8.0999999999999989E-2</v>
      </c>
      <c r="DG59" s="24">
        <v>2000</v>
      </c>
      <c r="DH59" s="202">
        <v>90</v>
      </c>
      <c r="DI59" s="193">
        <f t="shared" ref="DI59:DI64" si="48">DG59*1.1</f>
        <v>2200</v>
      </c>
      <c r="DJ59" s="210">
        <f t="shared" ref="DJ59:DJ64" si="49">DG59*1.4</f>
        <v>2800</v>
      </c>
      <c r="DK59" s="215"/>
      <c r="DL59" s="110"/>
      <c r="DM59" s="142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38"/>
    </row>
    <row r="60" spans="1:138" ht="120" customHeight="1" thickBot="1" x14ac:dyDescent="0.3">
      <c r="A60" s="151">
        <v>52</v>
      </c>
      <c r="B60" s="158" t="s">
        <v>80</v>
      </c>
      <c r="C60" s="221" t="s">
        <v>146</v>
      </c>
      <c r="D60" s="193">
        <f t="shared" si="36"/>
        <v>4179</v>
      </c>
      <c r="E60" s="22">
        <v>0</v>
      </c>
      <c r="F60" s="34">
        <v>4105</v>
      </c>
      <c r="G60" s="34">
        <v>74</v>
      </c>
      <c r="H60" s="34">
        <v>9</v>
      </c>
      <c r="I60" s="121">
        <v>0</v>
      </c>
      <c r="J60" s="17">
        <f t="shared" si="10"/>
        <v>4188</v>
      </c>
      <c r="K60" s="110">
        <v>72</v>
      </c>
      <c r="L60" s="108">
        <v>71</v>
      </c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86">
        <f t="shared" si="45"/>
        <v>143</v>
      </c>
      <c r="X60" s="108">
        <v>51</v>
      </c>
      <c r="Y60" s="108">
        <v>49</v>
      </c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90">
        <f t="shared" si="38"/>
        <v>100</v>
      </c>
      <c r="AK60" s="94">
        <f t="shared" si="39"/>
        <v>243</v>
      </c>
      <c r="AL60" s="98">
        <f t="shared" si="40"/>
        <v>143</v>
      </c>
      <c r="AM60" s="99">
        <f t="shared" si="14"/>
        <v>0</v>
      </c>
      <c r="AN60" s="100">
        <f t="shared" si="41"/>
        <v>4205</v>
      </c>
      <c r="AO60" s="77">
        <v>72</v>
      </c>
      <c r="AP60" s="19">
        <v>71</v>
      </c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90">
        <f t="shared" si="42"/>
        <v>143</v>
      </c>
      <c r="BB60" s="108">
        <v>1</v>
      </c>
      <c r="BC60" s="108">
        <v>0</v>
      </c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13">
        <f t="shared" si="43"/>
        <v>1</v>
      </c>
      <c r="BO60" s="71">
        <v>0</v>
      </c>
      <c r="BP60" s="28">
        <v>0</v>
      </c>
      <c r="BQ60" s="28"/>
      <c r="BR60" s="28"/>
      <c r="BS60" s="28"/>
      <c r="BT60" s="28"/>
      <c r="BU60" s="28"/>
      <c r="BV60" s="28"/>
      <c r="BW60" s="28"/>
      <c r="BX60" s="28"/>
      <c r="BY60" s="28"/>
      <c r="BZ60" s="31"/>
      <c r="CA60" s="228">
        <f t="shared" si="46"/>
        <v>0</v>
      </c>
      <c r="CB60" s="28">
        <v>0</v>
      </c>
      <c r="CC60" s="28">
        <v>0</v>
      </c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35">
        <f t="shared" si="47"/>
        <v>0</v>
      </c>
      <c r="CO60" s="184">
        <f t="shared" si="16"/>
        <v>0</v>
      </c>
      <c r="CP60" s="42">
        <f t="shared" si="17"/>
        <v>0</v>
      </c>
      <c r="CQ60" s="130">
        <f t="shared" si="18"/>
        <v>4204</v>
      </c>
      <c r="CR60" s="185">
        <f t="shared" si="19"/>
        <v>4204</v>
      </c>
      <c r="CS60" s="199">
        <f t="shared" si="44"/>
        <v>143</v>
      </c>
      <c r="CT60" s="38">
        <f t="shared" si="34"/>
        <v>3.5999999999999997E-2</v>
      </c>
      <c r="CU60" s="38">
        <f t="shared" si="20"/>
        <v>3.5499999999999997E-2</v>
      </c>
      <c r="CV60" s="38">
        <f t="shared" si="21"/>
        <v>0</v>
      </c>
      <c r="CW60" s="38">
        <f t="shared" si="22"/>
        <v>0</v>
      </c>
      <c r="CX60" s="38">
        <f t="shared" si="23"/>
        <v>0</v>
      </c>
      <c r="CY60" s="38">
        <f t="shared" si="24"/>
        <v>0</v>
      </c>
      <c r="CZ60" s="38">
        <f t="shared" si="25"/>
        <v>0</v>
      </c>
      <c r="DA60" s="38">
        <f t="shared" si="26"/>
        <v>0</v>
      </c>
      <c r="DB60" s="38">
        <f t="shared" si="27"/>
        <v>0</v>
      </c>
      <c r="DC60" s="38">
        <f t="shared" si="28"/>
        <v>0</v>
      </c>
      <c r="DD60" s="38">
        <f t="shared" si="29"/>
        <v>0</v>
      </c>
      <c r="DE60" s="38">
        <f t="shared" si="30"/>
        <v>0</v>
      </c>
      <c r="DF60" s="242">
        <f t="shared" si="31"/>
        <v>7.1499999999999994E-2</v>
      </c>
      <c r="DG60" s="24">
        <v>2000</v>
      </c>
      <c r="DH60" s="202">
        <v>90</v>
      </c>
      <c r="DI60" s="193">
        <f t="shared" si="48"/>
        <v>2200</v>
      </c>
      <c r="DJ60" s="210">
        <f t="shared" si="49"/>
        <v>2800</v>
      </c>
      <c r="DK60" s="215"/>
      <c r="DL60" s="110"/>
      <c r="DM60" s="142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38"/>
    </row>
    <row r="61" spans="1:138" ht="120" customHeight="1" thickBot="1" x14ac:dyDescent="0.3">
      <c r="A61" s="151">
        <v>53</v>
      </c>
      <c r="B61" s="158" t="s">
        <v>81</v>
      </c>
      <c r="C61" s="221" t="s">
        <v>147</v>
      </c>
      <c r="D61" s="193">
        <f t="shared" si="36"/>
        <v>4164</v>
      </c>
      <c r="E61" s="22">
        <v>0</v>
      </c>
      <c r="F61" s="34">
        <v>4047</v>
      </c>
      <c r="G61" s="34">
        <v>117</v>
      </c>
      <c r="H61" s="34">
        <v>0</v>
      </c>
      <c r="I61" s="121">
        <v>0</v>
      </c>
      <c r="J61" s="17">
        <f t="shared" si="10"/>
        <v>4164</v>
      </c>
      <c r="K61" s="110">
        <v>83</v>
      </c>
      <c r="L61" s="108">
        <v>75</v>
      </c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86">
        <f t="shared" si="45"/>
        <v>158</v>
      </c>
      <c r="X61" s="108">
        <v>108</v>
      </c>
      <c r="Y61" s="108">
        <v>59</v>
      </c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90">
        <f t="shared" si="38"/>
        <v>167</v>
      </c>
      <c r="AK61" s="94">
        <f t="shared" si="39"/>
        <v>325</v>
      </c>
      <c r="AL61" s="98">
        <f t="shared" si="40"/>
        <v>158</v>
      </c>
      <c r="AM61" s="99">
        <f t="shared" si="14"/>
        <v>0</v>
      </c>
      <c r="AN61" s="100">
        <f t="shared" si="41"/>
        <v>4214</v>
      </c>
      <c r="AO61" s="77">
        <v>82</v>
      </c>
      <c r="AP61" s="19">
        <v>75</v>
      </c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90">
        <f t="shared" si="42"/>
        <v>157</v>
      </c>
      <c r="BB61" s="108">
        <v>1</v>
      </c>
      <c r="BC61" s="108">
        <v>0</v>
      </c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13">
        <f t="shared" si="43"/>
        <v>1</v>
      </c>
      <c r="BO61" s="71">
        <v>1</v>
      </c>
      <c r="BP61" s="28">
        <v>0</v>
      </c>
      <c r="BQ61" s="28"/>
      <c r="BR61" s="28"/>
      <c r="BS61" s="28"/>
      <c r="BT61" s="28"/>
      <c r="BU61" s="28"/>
      <c r="BV61" s="28"/>
      <c r="BW61" s="28"/>
      <c r="BX61" s="28"/>
      <c r="BY61" s="28"/>
      <c r="BZ61" s="31"/>
      <c r="CA61" s="228">
        <f t="shared" si="46"/>
        <v>1</v>
      </c>
      <c r="CB61" s="28">
        <v>0</v>
      </c>
      <c r="CC61" s="28">
        <v>1</v>
      </c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35">
        <f t="shared" si="47"/>
        <v>1</v>
      </c>
      <c r="CO61" s="184">
        <f>AL61-BA61-CA61</f>
        <v>0</v>
      </c>
      <c r="CP61" s="42">
        <f t="shared" si="17"/>
        <v>0</v>
      </c>
      <c r="CQ61" s="130">
        <f t="shared" si="18"/>
        <v>4212</v>
      </c>
      <c r="CR61" s="185">
        <f t="shared" si="19"/>
        <v>4212</v>
      </c>
      <c r="CS61" s="199">
        <f t="shared" si="44"/>
        <v>157</v>
      </c>
      <c r="CT61" s="38">
        <f t="shared" si="34"/>
        <v>4.1000000000000002E-2</v>
      </c>
      <c r="CU61" s="38">
        <f t="shared" si="20"/>
        <v>3.7499999999999999E-2</v>
      </c>
      <c r="CV61" s="38">
        <f t="shared" si="21"/>
        <v>0</v>
      </c>
      <c r="CW61" s="38">
        <f t="shared" si="22"/>
        <v>0</v>
      </c>
      <c r="CX61" s="38">
        <f t="shared" si="23"/>
        <v>0</v>
      </c>
      <c r="CY61" s="38">
        <f t="shared" si="24"/>
        <v>0</v>
      </c>
      <c r="CZ61" s="38">
        <f t="shared" si="25"/>
        <v>0</v>
      </c>
      <c r="DA61" s="38">
        <f t="shared" si="26"/>
        <v>0</v>
      </c>
      <c r="DB61" s="38">
        <f t="shared" si="27"/>
        <v>0</v>
      </c>
      <c r="DC61" s="38">
        <f t="shared" si="28"/>
        <v>0</v>
      </c>
      <c r="DD61" s="38">
        <f t="shared" si="29"/>
        <v>0</v>
      </c>
      <c r="DE61" s="38">
        <f t="shared" si="30"/>
        <v>0</v>
      </c>
      <c r="DF61" s="242">
        <f t="shared" si="31"/>
        <v>7.85E-2</v>
      </c>
      <c r="DG61" s="24">
        <v>2000</v>
      </c>
      <c r="DH61" s="202">
        <v>90</v>
      </c>
      <c r="DI61" s="193">
        <f t="shared" si="48"/>
        <v>2200</v>
      </c>
      <c r="DJ61" s="210">
        <f t="shared" si="49"/>
        <v>2800</v>
      </c>
      <c r="DK61" s="215"/>
      <c r="DL61" s="110"/>
      <c r="DM61" s="142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38"/>
    </row>
    <row r="62" spans="1:138" ht="120" customHeight="1" thickBot="1" x14ac:dyDescent="0.3">
      <c r="A62" s="151">
        <v>54</v>
      </c>
      <c r="B62" s="158" t="s">
        <v>82</v>
      </c>
      <c r="C62" s="221" t="s">
        <v>148</v>
      </c>
      <c r="D62" s="193">
        <f t="shared" si="36"/>
        <v>4003</v>
      </c>
      <c r="E62" s="22">
        <v>0</v>
      </c>
      <c r="F62" s="34">
        <v>3910</v>
      </c>
      <c r="G62" s="34">
        <v>93</v>
      </c>
      <c r="H62" s="34">
        <v>0</v>
      </c>
      <c r="I62" s="121">
        <v>0</v>
      </c>
      <c r="J62" s="17">
        <f t="shared" si="10"/>
        <v>4003</v>
      </c>
      <c r="K62" s="110">
        <v>87</v>
      </c>
      <c r="L62" s="108">
        <v>88</v>
      </c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86">
        <f t="shared" si="45"/>
        <v>175</v>
      </c>
      <c r="X62" s="108">
        <v>88</v>
      </c>
      <c r="Y62" s="108">
        <v>60</v>
      </c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90">
        <f t="shared" si="38"/>
        <v>148</v>
      </c>
      <c r="AK62" s="94">
        <f t="shared" si="39"/>
        <v>323</v>
      </c>
      <c r="AL62" s="98">
        <f t="shared" si="40"/>
        <v>175</v>
      </c>
      <c r="AM62" s="99">
        <f t="shared" si="14"/>
        <v>0</v>
      </c>
      <c r="AN62" s="100">
        <f t="shared" si="41"/>
        <v>4058</v>
      </c>
      <c r="AO62" s="77">
        <v>87</v>
      </c>
      <c r="AP62" s="19">
        <v>88</v>
      </c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90">
        <f t="shared" si="42"/>
        <v>175</v>
      </c>
      <c r="BB62" s="108">
        <v>0</v>
      </c>
      <c r="BC62" s="108">
        <v>0</v>
      </c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13">
        <f t="shared" si="43"/>
        <v>0</v>
      </c>
      <c r="BO62" s="71">
        <v>0</v>
      </c>
      <c r="BP62" s="28">
        <v>0</v>
      </c>
      <c r="BQ62" s="28"/>
      <c r="BR62" s="28"/>
      <c r="BS62" s="28"/>
      <c r="BT62" s="28"/>
      <c r="BU62" s="28"/>
      <c r="BV62" s="28"/>
      <c r="BW62" s="28"/>
      <c r="BX62" s="28"/>
      <c r="BY62" s="28"/>
      <c r="BZ62" s="31"/>
      <c r="CA62" s="228">
        <f t="shared" si="46"/>
        <v>0</v>
      </c>
      <c r="CB62" s="28">
        <v>1</v>
      </c>
      <c r="CC62" s="28">
        <v>0</v>
      </c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35">
        <f t="shared" si="47"/>
        <v>1</v>
      </c>
      <c r="CO62" s="184">
        <f t="shared" si="16"/>
        <v>0</v>
      </c>
      <c r="CP62" s="42">
        <f t="shared" si="17"/>
        <v>0</v>
      </c>
      <c r="CQ62" s="130">
        <f t="shared" si="18"/>
        <v>4057</v>
      </c>
      <c r="CR62" s="185">
        <f t="shared" si="19"/>
        <v>4057</v>
      </c>
      <c r="CS62" s="199">
        <f t="shared" si="44"/>
        <v>175</v>
      </c>
      <c r="CT62" s="38">
        <f t="shared" si="34"/>
        <v>4.3499999999999997E-2</v>
      </c>
      <c r="CU62" s="38">
        <f t="shared" si="20"/>
        <v>4.3999999999999997E-2</v>
      </c>
      <c r="CV62" s="38">
        <f t="shared" si="21"/>
        <v>0</v>
      </c>
      <c r="CW62" s="38">
        <f t="shared" si="22"/>
        <v>0</v>
      </c>
      <c r="CX62" s="38">
        <f t="shared" si="23"/>
        <v>0</v>
      </c>
      <c r="CY62" s="38">
        <f t="shared" si="24"/>
        <v>0</v>
      </c>
      <c r="CZ62" s="38">
        <f t="shared" si="25"/>
        <v>0</v>
      </c>
      <c r="DA62" s="38">
        <f t="shared" si="26"/>
        <v>0</v>
      </c>
      <c r="DB62" s="38">
        <f t="shared" si="27"/>
        <v>0</v>
      </c>
      <c r="DC62" s="38">
        <f t="shared" si="28"/>
        <v>0</v>
      </c>
      <c r="DD62" s="38">
        <f t="shared" si="29"/>
        <v>0</v>
      </c>
      <c r="DE62" s="38">
        <f t="shared" si="30"/>
        <v>0</v>
      </c>
      <c r="DF62" s="242">
        <f t="shared" si="31"/>
        <v>8.7499999999999994E-2</v>
      </c>
      <c r="DG62" s="24">
        <v>2000</v>
      </c>
      <c r="DH62" s="202">
        <v>90</v>
      </c>
      <c r="DI62" s="193">
        <f t="shared" si="48"/>
        <v>2200</v>
      </c>
      <c r="DJ62" s="210">
        <f t="shared" si="49"/>
        <v>2800</v>
      </c>
      <c r="DK62" s="215"/>
      <c r="DL62" s="110"/>
      <c r="DM62" s="142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38"/>
    </row>
    <row r="63" spans="1:138" ht="120" customHeight="1" thickBot="1" x14ac:dyDescent="0.3">
      <c r="A63" s="151">
        <v>55</v>
      </c>
      <c r="B63" s="158" t="s">
        <v>83</v>
      </c>
      <c r="C63" s="221" t="s">
        <v>149</v>
      </c>
      <c r="D63" s="193">
        <f t="shared" si="36"/>
        <v>4221</v>
      </c>
      <c r="E63" s="22">
        <v>0</v>
      </c>
      <c r="F63" s="34">
        <v>4034</v>
      </c>
      <c r="G63" s="34">
        <v>187</v>
      </c>
      <c r="H63" s="34">
        <v>0</v>
      </c>
      <c r="I63" s="121">
        <v>0</v>
      </c>
      <c r="J63" s="17">
        <f t="shared" si="10"/>
        <v>4221</v>
      </c>
      <c r="K63" s="110">
        <v>103</v>
      </c>
      <c r="L63" s="108">
        <v>103</v>
      </c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86">
        <f t="shared" si="45"/>
        <v>206</v>
      </c>
      <c r="X63" s="108">
        <v>70</v>
      </c>
      <c r="Y63" s="108">
        <v>47</v>
      </c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90">
        <f t="shared" si="38"/>
        <v>117</v>
      </c>
      <c r="AK63" s="94">
        <f t="shared" si="39"/>
        <v>323</v>
      </c>
      <c r="AL63" s="98">
        <f t="shared" si="40"/>
        <v>206</v>
      </c>
      <c r="AM63" s="99">
        <f t="shared" si="14"/>
        <v>0</v>
      </c>
      <c r="AN63" s="100">
        <f t="shared" si="41"/>
        <v>4151</v>
      </c>
      <c r="AO63" s="77">
        <v>103</v>
      </c>
      <c r="AP63" s="19">
        <v>103</v>
      </c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90">
        <f t="shared" si="42"/>
        <v>206</v>
      </c>
      <c r="BB63" s="108">
        <v>0</v>
      </c>
      <c r="BC63" s="108">
        <v>0</v>
      </c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13">
        <f t="shared" si="43"/>
        <v>0</v>
      </c>
      <c r="BO63" s="71">
        <v>0</v>
      </c>
      <c r="BP63" s="28">
        <v>0</v>
      </c>
      <c r="BQ63" s="28"/>
      <c r="BR63" s="28"/>
      <c r="BS63" s="28"/>
      <c r="BT63" s="28"/>
      <c r="BU63" s="28"/>
      <c r="BV63" s="28"/>
      <c r="BW63" s="28"/>
      <c r="BX63" s="28"/>
      <c r="BY63" s="28"/>
      <c r="BZ63" s="31"/>
      <c r="CA63" s="228">
        <f t="shared" si="46"/>
        <v>0</v>
      </c>
      <c r="CB63" s="28">
        <v>0</v>
      </c>
      <c r="CC63" s="28">
        <v>0</v>
      </c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35">
        <f t="shared" si="47"/>
        <v>0</v>
      </c>
      <c r="CO63" s="184">
        <f t="shared" si="16"/>
        <v>0</v>
      </c>
      <c r="CP63" s="42">
        <f t="shared" si="17"/>
        <v>0</v>
      </c>
      <c r="CQ63" s="130">
        <f t="shared" si="18"/>
        <v>4151</v>
      </c>
      <c r="CR63" s="185">
        <f t="shared" si="19"/>
        <v>4151</v>
      </c>
      <c r="CS63" s="199">
        <f t="shared" si="44"/>
        <v>206</v>
      </c>
      <c r="CT63" s="38">
        <f t="shared" si="34"/>
        <v>5.1499999999999997E-2</v>
      </c>
      <c r="CU63" s="38">
        <f t="shared" si="20"/>
        <v>5.1499999999999997E-2</v>
      </c>
      <c r="CV63" s="38">
        <f t="shared" si="21"/>
        <v>0</v>
      </c>
      <c r="CW63" s="38">
        <f t="shared" si="22"/>
        <v>0</v>
      </c>
      <c r="CX63" s="38">
        <f t="shared" si="23"/>
        <v>0</v>
      </c>
      <c r="CY63" s="38">
        <f t="shared" si="24"/>
        <v>0</v>
      </c>
      <c r="CZ63" s="38">
        <f t="shared" si="25"/>
        <v>0</v>
      </c>
      <c r="DA63" s="38">
        <f t="shared" si="26"/>
        <v>0</v>
      </c>
      <c r="DB63" s="38">
        <f t="shared" si="27"/>
        <v>0</v>
      </c>
      <c r="DC63" s="38">
        <f t="shared" si="28"/>
        <v>0</v>
      </c>
      <c r="DD63" s="38">
        <f t="shared" si="29"/>
        <v>0</v>
      </c>
      <c r="DE63" s="38">
        <f t="shared" si="30"/>
        <v>0</v>
      </c>
      <c r="DF63" s="242">
        <f t="shared" si="31"/>
        <v>0.10299999999999999</v>
      </c>
      <c r="DG63" s="24">
        <v>2000</v>
      </c>
      <c r="DH63" s="202">
        <v>90</v>
      </c>
      <c r="DI63" s="193">
        <f t="shared" si="48"/>
        <v>2200</v>
      </c>
      <c r="DJ63" s="210">
        <f t="shared" si="49"/>
        <v>2800</v>
      </c>
      <c r="DK63" s="215"/>
      <c r="DL63" s="110"/>
      <c r="DM63" s="142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38"/>
    </row>
    <row r="64" spans="1:138" ht="120" customHeight="1" thickBot="1" x14ac:dyDescent="0.3">
      <c r="A64" s="152">
        <v>56</v>
      </c>
      <c r="B64" s="159" t="s">
        <v>150</v>
      </c>
      <c r="C64" s="222" t="s">
        <v>151</v>
      </c>
      <c r="D64" s="194">
        <f t="shared" si="36"/>
        <v>882</v>
      </c>
      <c r="E64" s="63">
        <v>0</v>
      </c>
      <c r="F64" s="64">
        <v>768</v>
      </c>
      <c r="G64" s="64">
        <v>114</v>
      </c>
      <c r="H64" s="65">
        <v>8</v>
      </c>
      <c r="I64" s="122">
        <v>0</v>
      </c>
      <c r="J64" s="62">
        <f t="shared" si="10"/>
        <v>890</v>
      </c>
      <c r="K64" s="124">
        <v>102</v>
      </c>
      <c r="L64" s="125">
        <v>112</v>
      </c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87">
        <f t="shared" si="45"/>
        <v>214</v>
      </c>
      <c r="X64" s="125">
        <v>69</v>
      </c>
      <c r="Y64" s="125">
        <v>82</v>
      </c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91">
        <f t="shared" si="38"/>
        <v>151</v>
      </c>
      <c r="AK64" s="96">
        <f t="shared" si="39"/>
        <v>365</v>
      </c>
      <c r="AL64" s="101">
        <f t="shared" si="40"/>
        <v>214</v>
      </c>
      <c r="AM64" s="102">
        <f t="shared" si="14"/>
        <v>0</v>
      </c>
      <c r="AN64" s="103">
        <f t="shared" si="41"/>
        <v>919</v>
      </c>
      <c r="AO64" s="79">
        <v>102</v>
      </c>
      <c r="AP64" s="66">
        <v>112</v>
      </c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91">
        <f t="shared" si="42"/>
        <v>214</v>
      </c>
      <c r="BB64" s="125">
        <v>0</v>
      </c>
      <c r="BC64" s="125">
        <v>0</v>
      </c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15">
        <f t="shared" si="43"/>
        <v>0</v>
      </c>
      <c r="BO64" s="73">
        <v>0</v>
      </c>
      <c r="BP64" s="67">
        <v>0</v>
      </c>
      <c r="BQ64" s="67"/>
      <c r="BR64" s="67"/>
      <c r="BS64" s="67"/>
      <c r="BT64" s="67"/>
      <c r="BU64" s="67"/>
      <c r="BV64" s="67"/>
      <c r="BW64" s="67"/>
      <c r="BX64" s="67"/>
      <c r="BY64" s="67"/>
      <c r="BZ64" s="64"/>
      <c r="CA64" s="230">
        <f t="shared" si="46"/>
        <v>0</v>
      </c>
      <c r="CB64" s="67">
        <v>0</v>
      </c>
      <c r="CC64" s="67">
        <v>0</v>
      </c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237">
        <f t="shared" si="47"/>
        <v>0</v>
      </c>
      <c r="CO64" s="256">
        <f>AL64-BA64-CA64</f>
        <v>0</v>
      </c>
      <c r="CP64" s="68">
        <f t="shared" si="17"/>
        <v>0</v>
      </c>
      <c r="CQ64" s="131">
        <f t="shared" si="18"/>
        <v>919</v>
      </c>
      <c r="CR64" s="187">
        <f t="shared" si="19"/>
        <v>919</v>
      </c>
      <c r="CS64" s="203">
        <f t="shared" si="44"/>
        <v>214</v>
      </c>
      <c r="CT64" s="69">
        <f t="shared" si="34"/>
        <v>5.0999999999999997E-2</v>
      </c>
      <c r="CU64" s="69">
        <f t="shared" si="20"/>
        <v>5.6000000000000001E-2</v>
      </c>
      <c r="CV64" s="69">
        <f t="shared" si="21"/>
        <v>0</v>
      </c>
      <c r="CW64" s="69">
        <f t="shared" si="22"/>
        <v>0</v>
      </c>
      <c r="CX64" s="69">
        <f t="shared" si="23"/>
        <v>0</v>
      </c>
      <c r="CY64" s="69">
        <f t="shared" si="24"/>
        <v>0</v>
      </c>
      <c r="CZ64" s="69">
        <f t="shared" si="25"/>
        <v>0</v>
      </c>
      <c r="DA64" s="69">
        <f t="shared" si="26"/>
        <v>0</v>
      </c>
      <c r="DB64" s="69">
        <f t="shared" si="27"/>
        <v>0</v>
      </c>
      <c r="DC64" s="69">
        <f t="shared" si="28"/>
        <v>0</v>
      </c>
      <c r="DD64" s="69">
        <f t="shared" si="29"/>
        <v>0</v>
      </c>
      <c r="DE64" s="69">
        <f t="shared" si="30"/>
        <v>0</v>
      </c>
      <c r="DF64" s="243">
        <f t="shared" si="31"/>
        <v>0.107</v>
      </c>
      <c r="DG64" s="24">
        <v>2000</v>
      </c>
      <c r="DH64" s="204">
        <v>90</v>
      </c>
      <c r="DI64" s="194">
        <f t="shared" si="48"/>
        <v>2200</v>
      </c>
      <c r="DJ64" s="211">
        <f t="shared" si="49"/>
        <v>2800</v>
      </c>
      <c r="DK64" s="217"/>
      <c r="DL64" s="124"/>
      <c r="DM64" s="147"/>
      <c r="DN64" s="124"/>
      <c r="DO64" s="124"/>
      <c r="DP64" s="124"/>
      <c r="DQ64" s="124"/>
      <c r="DR64" s="124"/>
      <c r="DS64" s="124"/>
      <c r="DT64" s="124"/>
      <c r="DU64" s="124"/>
      <c r="DV64" s="124"/>
      <c r="DW64" s="124"/>
      <c r="DX64" s="124"/>
      <c r="DY64" s="124"/>
      <c r="DZ64" s="124"/>
      <c r="EA64" s="124"/>
      <c r="EB64" s="124"/>
      <c r="EC64" s="124"/>
      <c r="ED64" s="124"/>
      <c r="EE64" s="124"/>
      <c r="EF64" s="124"/>
      <c r="EG64" s="124"/>
      <c r="EH64" s="140"/>
    </row>
    <row r="65" spans="1:138" ht="120" customHeight="1" thickTop="1" thickBot="1" x14ac:dyDescent="0.3">
      <c r="A65" s="179">
        <v>57</v>
      </c>
      <c r="B65" s="160" t="s">
        <v>152</v>
      </c>
      <c r="C65" s="223" t="s">
        <v>153</v>
      </c>
      <c r="D65" s="195">
        <f t="shared" si="36"/>
        <v>919</v>
      </c>
      <c r="E65" s="26">
        <v>403</v>
      </c>
      <c r="F65" s="35">
        <v>1</v>
      </c>
      <c r="G65" s="35">
        <v>6</v>
      </c>
      <c r="H65" s="36">
        <v>3</v>
      </c>
      <c r="I65" s="37">
        <v>509</v>
      </c>
      <c r="J65" s="25">
        <f t="shared" si="10"/>
        <v>922</v>
      </c>
      <c r="K65" s="126">
        <v>26</v>
      </c>
      <c r="L65" s="126">
        <v>45</v>
      </c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88">
        <f t="shared" si="45"/>
        <v>71</v>
      </c>
      <c r="X65" s="126">
        <v>1</v>
      </c>
      <c r="Y65" s="126">
        <v>2</v>
      </c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92">
        <f>SUM(X65:AI65)</f>
        <v>3</v>
      </c>
      <c r="AK65" s="97">
        <f t="shared" si="39"/>
        <v>74</v>
      </c>
      <c r="AL65" s="104">
        <f t="shared" si="40"/>
        <v>983</v>
      </c>
      <c r="AM65" s="105">
        <f t="shared" si="14"/>
        <v>509</v>
      </c>
      <c r="AN65" s="106">
        <f t="shared" si="41"/>
        <v>4</v>
      </c>
      <c r="AO65" s="80">
        <v>68</v>
      </c>
      <c r="AP65" s="27">
        <v>50</v>
      </c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92">
        <f t="shared" si="42"/>
        <v>118</v>
      </c>
      <c r="BB65" s="126">
        <v>0</v>
      </c>
      <c r="BC65" s="126">
        <v>0</v>
      </c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16">
        <f t="shared" si="43"/>
        <v>0</v>
      </c>
      <c r="BO65" s="74">
        <v>2</v>
      </c>
      <c r="BP65" s="35">
        <v>1</v>
      </c>
      <c r="BQ65" s="35"/>
      <c r="BR65" s="35"/>
      <c r="BS65" s="35"/>
      <c r="BT65" s="35"/>
      <c r="BU65" s="35"/>
      <c r="BV65" s="35"/>
      <c r="BW65" s="35"/>
      <c r="BX65" s="35"/>
      <c r="BY65" s="35"/>
      <c r="BZ65" s="40"/>
      <c r="CA65" s="231">
        <f t="shared" si="46"/>
        <v>3</v>
      </c>
      <c r="CB65" s="35">
        <v>3</v>
      </c>
      <c r="CC65" s="35">
        <v>0</v>
      </c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238">
        <f t="shared" si="47"/>
        <v>3</v>
      </c>
      <c r="CO65" s="188">
        <f t="shared" si="16"/>
        <v>862</v>
      </c>
      <c r="CP65" s="43">
        <f t="shared" si="17"/>
        <v>509</v>
      </c>
      <c r="CQ65" s="132">
        <f t="shared" si="18"/>
        <v>1</v>
      </c>
      <c r="CR65" s="189">
        <f t="shared" si="19"/>
        <v>863</v>
      </c>
      <c r="CS65" s="205">
        <f t="shared" si="44"/>
        <v>118</v>
      </c>
      <c r="CT65" s="41">
        <f t="shared" si="34"/>
        <v>1.0649126928196695</v>
      </c>
      <c r="CU65" s="41">
        <f t="shared" si="20"/>
        <v>0.78302403883799232</v>
      </c>
      <c r="CV65" s="41">
        <f t="shared" si="21"/>
        <v>0</v>
      </c>
      <c r="CW65" s="41">
        <f t="shared" si="22"/>
        <v>0</v>
      </c>
      <c r="CX65" s="41">
        <f t="shared" si="23"/>
        <v>0</v>
      </c>
      <c r="CY65" s="41">
        <f t="shared" si="24"/>
        <v>0</v>
      </c>
      <c r="CZ65" s="41">
        <f t="shared" si="25"/>
        <v>0</v>
      </c>
      <c r="DA65" s="41">
        <f t="shared" si="26"/>
        <v>0</v>
      </c>
      <c r="DB65" s="41">
        <f t="shared" si="27"/>
        <v>0</v>
      </c>
      <c r="DC65" s="41">
        <f t="shared" si="28"/>
        <v>0</v>
      </c>
      <c r="DD65" s="41">
        <f t="shared" si="29"/>
        <v>0</v>
      </c>
      <c r="DE65" s="41">
        <f t="shared" si="30"/>
        <v>0</v>
      </c>
      <c r="DF65" s="244">
        <f t="shared" si="31"/>
        <v>1.8479367316576618</v>
      </c>
      <c r="DG65" s="59">
        <v>63.855000000000004</v>
      </c>
      <c r="DH65" s="206">
        <v>63.855000000000004</v>
      </c>
      <c r="DI65" s="195">
        <f t="shared" si="32"/>
        <v>83.011500000000012</v>
      </c>
      <c r="DJ65" s="212">
        <f t="shared" si="33"/>
        <v>108.5535</v>
      </c>
      <c r="DK65" s="218">
        <v>38</v>
      </c>
      <c r="DL65" s="141">
        <v>74</v>
      </c>
      <c r="DM65" s="148">
        <v>106</v>
      </c>
      <c r="DN65" s="141">
        <v>135</v>
      </c>
      <c r="DO65" s="141"/>
      <c r="DP65" s="141"/>
      <c r="DQ65" s="141"/>
      <c r="DR65" s="141"/>
      <c r="DS65" s="141"/>
      <c r="DT65" s="141"/>
      <c r="DU65" s="141"/>
      <c r="DV65" s="141"/>
      <c r="DW65" s="141"/>
      <c r="DX65" s="141"/>
      <c r="DY65" s="141"/>
      <c r="DZ65" s="141"/>
      <c r="EA65" s="141"/>
      <c r="EB65" s="141"/>
      <c r="EC65" s="141"/>
      <c r="ED65" s="141"/>
      <c r="EE65" s="141"/>
      <c r="EF65" s="141"/>
      <c r="EG65" s="141"/>
      <c r="EH65" s="149"/>
    </row>
    <row r="66" spans="1:138" ht="120" customHeight="1" thickBot="1" x14ac:dyDescent="0.3">
      <c r="A66" s="180">
        <v>58</v>
      </c>
      <c r="B66" s="158" t="s">
        <v>60</v>
      </c>
      <c r="C66" s="221" t="s">
        <v>154</v>
      </c>
      <c r="D66" s="193">
        <f t="shared" si="36"/>
        <v>240</v>
      </c>
      <c r="E66" s="18">
        <v>151</v>
      </c>
      <c r="F66" s="28">
        <v>2</v>
      </c>
      <c r="G66" s="28">
        <v>28</v>
      </c>
      <c r="H66" s="33">
        <v>24</v>
      </c>
      <c r="I66" s="121">
        <v>59</v>
      </c>
      <c r="J66" s="17">
        <f t="shared" si="10"/>
        <v>264</v>
      </c>
      <c r="K66" s="108">
        <v>39</v>
      </c>
      <c r="L66" s="108">
        <v>18</v>
      </c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86">
        <f t="shared" si="45"/>
        <v>57</v>
      </c>
      <c r="X66" s="108">
        <v>3</v>
      </c>
      <c r="Y66" s="108">
        <v>3</v>
      </c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90">
        <f t="shared" si="38"/>
        <v>6</v>
      </c>
      <c r="AK66" s="94">
        <f t="shared" si="39"/>
        <v>63</v>
      </c>
      <c r="AL66" s="98">
        <f t="shared" si="40"/>
        <v>267</v>
      </c>
      <c r="AM66" s="99">
        <f t="shared" si="14"/>
        <v>59</v>
      </c>
      <c r="AN66" s="100">
        <f t="shared" si="41"/>
        <v>8</v>
      </c>
      <c r="AO66" s="77">
        <v>6</v>
      </c>
      <c r="AP66" s="19">
        <v>6</v>
      </c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90">
        <f t="shared" si="42"/>
        <v>12</v>
      </c>
      <c r="BB66" s="108">
        <v>0</v>
      </c>
      <c r="BC66" s="108">
        <v>0</v>
      </c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13">
        <f t="shared" si="43"/>
        <v>0</v>
      </c>
      <c r="BO66" s="71">
        <v>4</v>
      </c>
      <c r="BP66" s="28">
        <v>3</v>
      </c>
      <c r="BQ66" s="28"/>
      <c r="BR66" s="28"/>
      <c r="BS66" s="28"/>
      <c r="BT66" s="28"/>
      <c r="BU66" s="28"/>
      <c r="BV66" s="28"/>
      <c r="BW66" s="28"/>
      <c r="BX66" s="28"/>
      <c r="BY66" s="28"/>
      <c r="BZ66" s="31"/>
      <c r="CA66" s="228">
        <f t="shared" si="46"/>
        <v>7</v>
      </c>
      <c r="CB66" s="28">
        <v>1</v>
      </c>
      <c r="CC66" s="28">
        <v>1</v>
      </c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35">
        <f t="shared" si="47"/>
        <v>2</v>
      </c>
      <c r="CO66" s="184">
        <f t="shared" si="16"/>
        <v>248</v>
      </c>
      <c r="CP66" s="42">
        <f t="shared" si="17"/>
        <v>59</v>
      </c>
      <c r="CQ66" s="130">
        <f t="shared" si="18"/>
        <v>6</v>
      </c>
      <c r="CR66" s="185">
        <f t="shared" si="19"/>
        <v>254</v>
      </c>
      <c r="CS66" s="199">
        <f t="shared" si="44"/>
        <v>12</v>
      </c>
      <c r="CT66" s="38">
        <f t="shared" si="34"/>
        <v>0.20202020202020199</v>
      </c>
      <c r="CU66" s="38">
        <f t="shared" si="20"/>
        <v>0.20202020202020199</v>
      </c>
      <c r="CV66" s="38">
        <f t="shared" si="21"/>
        <v>0</v>
      </c>
      <c r="CW66" s="38">
        <f t="shared" si="22"/>
        <v>0</v>
      </c>
      <c r="CX66" s="38">
        <f t="shared" si="23"/>
        <v>0</v>
      </c>
      <c r="CY66" s="38">
        <f t="shared" si="24"/>
        <v>0</v>
      </c>
      <c r="CZ66" s="38">
        <f t="shared" si="25"/>
        <v>0</v>
      </c>
      <c r="DA66" s="38">
        <f t="shared" si="26"/>
        <v>0</v>
      </c>
      <c r="DB66" s="38">
        <f t="shared" si="27"/>
        <v>0</v>
      </c>
      <c r="DC66" s="38">
        <f t="shared" si="28"/>
        <v>0</v>
      </c>
      <c r="DD66" s="38">
        <f t="shared" si="29"/>
        <v>0</v>
      </c>
      <c r="DE66" s="38">
        <f t="shared" si="30"/>
        <v>0</v>
      </c>
      <c r="DF66" s="242">
        <f t="shared" si="31"/>
        <v>0.40404040404040398</v>
      </c>
      <c r="DG66" s="56">
        <v>29.700000000000003</v>
      </c>
      <c r="DH66" s="202">
        <v>29.700000000000003</v>
      </c>
      <c r="DI66" s="193">
        <f t="shared" si="32"/>
        <v>38.610000000000007</v>
      </c>
      <c r="DJ66" s="210">
        <f t="shared" si="33"/>
        <v>50.49</v>
      </c>
      <c r="DK66" s="215">
        <v>92</v>
      </c>
      <c r="DL66" s="110">
        <v>7</v>
      </c>
      <c r="DM66" s="142">
        <v>157</v>
      </c>
      <c r="DN66" s="110">
        <v>14</v>
      </c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38"/>
    </row>
    <row r="67" spans="1:138" ht="120" customHeight="1" thickBot="1" x14ac:dyDescent="0.3">
      <c r="A67" s="180">
        <v>59</v>
      </c>
      <c r="B67" s="158" t="s">
        <v>155</v>
      </c>
      <c r="C67" s="221" t="s">
        <v>156</v>
      </c>
      <c r="D67" s="193">
        <f t="shared" si="36"/>
        <v>809</v>
      </c>
      <c r="E67" s="18">
        <v>260</v>
      </c>
      <c r="F67" s="28">
        <v>0</v>
      </c>
      <c r="G67" s="28">
        <v>14</v>
      </c>
      <c r="H67" s="33">
        <v>5</v>
      </c>
      <c r="I67" s="121">
        <v>535</v>
      </c>
      <c r="J67" s="17">
        <f t="shared" si="10"/>
        <v>814</v>
      </c>
      <c r="K67" s="108">
        <v>18</v>
      </c>
      <c r="L67" s="108">
        <v>28</v>
      </c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86">
        <f t="shared" si="45"/>
        <v>46</v>
      </c>
      <c r="X67" s="108">
        <v>1</v>
      </c>
      <c r="Y67" s="108">
        <v>1</v>
      </c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90">
        <f t="shared" si="38"/>
        <v>2</v>
      </c>
      <c r="AK67" s="94">
        <f t="shared" si="39"/>
        <v>48</v>
      </c>
      <c r="AL67" s="98">
        <f t="shared" si="40"/>
        <v>841</v>
      </c>
      <c r="AM67" s="99">
        <f t="shared" si="14"/>
        <v>535</v>
      </c>
      <c r="AN67" s="100">
        <f t="shared" si="41"/>
        <v>2</v>
      </c>
      <c r="AO67" s="77">
        <v>44</v>
      </c>
      <c r="AP67" s="19">
        <v>44</v>
      </c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90">
        <f t="shared" si="42"/>
        <v>88</v>
      </c>
      <c r="BB67" s="108">
        <v>0</v>
      </c>
      <c r="BC67" s="108">
        <v>0</v>
      </c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13">
        <f t="shared" si="43"/>
        <v>0</v>
      </c>
      <c r="BO67" s="71">
        <v>0</v>
      </c>
      <c r="BP67" s="28">
        <v>3</v>
      </c>
      <c r="BQ67" s="28"/>
      <c r="BR67" s="28"/>
      <c r="BS67" s="28"/>
      <c r="BT67" s="28"/>
      <c r="BU67" s="28"/>
      <c r="BV67" s="28"/>
      <c r="BW67" s="28"/>
      <c r="BX67" s="28"/>
      <c r="BY67" s="28"/>
      <c r="BZ67" s="31"/>
      <c r="CA67" s="228">
        <f t="shared" si="46"/>
        <v>3</v>
      </c>
      <c r="CB67" s="28">
        <v>1</v>
      </c>
      <c r="CC67" s="28">
        <v>1</v>
      </c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35">
        <f t="shared" si="47"/>
        <v>2</v>
      </c>
      <c r="CO67" s="184">
        <f t="shared" si="16"/>
        <v>750</v>
      </c>
      <c r="CP67" s="42">
        <f t="shared" si="17"/>
        <v>535</v>
      </c>
      <c r="CQ67" s="130">
        <f>AN67-BN67-CN67</f>
        <v>0</v>
      </c>
      <c r="CR67" s="185">
        <f t="shared" si="19"/>
        <v>750</v>
      </c>
      <c r="CS67" s="199">
        <f t="shared" si="44"/>
        <v>88</v>
      </c>
      <c r="CT67" s="38">
        <f t="shared" si="34"/>
        <v>0.68906115417743319</v>
      </c>
      <c r="CU67" s="38">
        <f t="shared" si="20"/>
        <v>0.68906115417743319</v>
      </c>
      <c r="CV67" s="38">
        <f t="shared" si="21"/>
        <v>0</v>
      </c>
      <c r="CW67" s="38">
        <f t="shared" si="22"/>
        <v>0</v>
      </c>
      <c r="CX67" s="38">
        <f t="shared" si="23"/>
        <v>0</v>
      </c>
      <c r="CY67" s="38">
        <f t="shared" si="24"/>
        <v>0</v>
      </c>
      <c r="CZ67" s="38">
        <f t="shared" si="25"/>
        <v>0</v>
      </c>
      <c r="DA67" s="38">
        <f t="shared" si="26"/>
        <v>0</v>
      </c>
      <c r="DB67" s="38">
        <f t="shared" si="27"/>
        <v>0</v>
      </c>
      <c r="DC67" s="38">
        <f t="shared" si="28"/>
        <v>0</v>
      </c>
      <c r="DD67" s="38">
        <f t="shared" si="29"/>
        <v>0</v>
      </c>
      <c r="DE67" s="38">
        <f t="shared" si="30"/>
        <v>0</v>
      </c>
      <c r="DF67" s="242">
        <f t="shared" si="31"/>
        <v>1.3781223083548664</v>
      </c>
      <c r="DG67" s="56">
        <v>63.855000000000004</v>
      </c>
      <c r="DH67" s="202">
        <v>63.855000000000004</v>
      </c>
      <c r="DI67" s="193">
        <f t="shared" si="32"/>
        <v>83.011500000000012</v>
      </c>
      <c r="DJ67" s="210">
        <f t="shared" si="33"/>
        <v>108.5535</v>
      </c>
      <c r="DK67" s="215">
        <v>31</v>
      </c>
      <c r="DL67" s="110">
        <v>45</v>
      </c>
      <c r="DM67" s="142">
        <v>81</v>
      </c>
      <c r="DN67" s="110">
        <v>97</v>
      </c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38"/>
    </row>
    <row r="68" spans="1:138" ht="120" customHeight="1" thickBot="1" x14ac:dyDescent="0.3">
      <c r="A68" s="180">
        <v>60</v>
      </c>
      <c r="B68" s="158" t="s">
        <v>61</v>
      </c>
      <c r="C68" s="221" t="s">
        <v>157</v>
      </c>
      <c r="D68" s="193">
        <f t="shared" si="36"/>
        <v>227</v>
      </c>
      <c r="E68" s="18">
        <v>164</v>
      </c>
      <c r="F68" s="28">
        <v>0</v>
      </c>
      <c r="G68" s="28">
        <v>11</v>
      </c>
      <c r="H68" s="33">
        <v>17</v>
      </c>
      <c r="I68" s="121">
        <v>52</v>
      </c>
      <c r="J68" s="17">
        <f t="shared" si="10"/>
        <v>244</v>
      </c>
      <c r="K68" s="108">
        <v>45</v>
      </c>
      <c r="L68" s="108">
        <v>14</v>
      </c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86">
        <f t="shared" si="45"/>
        <v>59</v>
      </c>
      <c r="X68" s="108">
        <v>1</v>
      </c>
      <c r="Y68" s="108">
        <v>1</v>
      </c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90">
        <f t="shared" si="38"/>
        <v>2</v>
      </c>
      <c r="AK68" s="94">
        <f t="shared" si="39"/>
        <v>61</v>
      </c>
      <c r="AL68" s="98">
        <f t="shared" si="40"/>
        <v>275</v>
      </c>
      <c r="AM68" s="99">
        <f t="shared" si="14"/>
        <v>52</v>
      </c>
      <c r="AN68" s="100">
        <f t="shared" si="41"/>
        <v>2</v>
      </c>
      <c r="AO68" s="77">
        <v>12</v>
      </c>
      <c r="AP68" s="19">
        <v>15</v>
      </c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90">
        <f t="shared" si="42"/>
        <v>27</v>
      </c>
      <c r="BB68" s="108">
        <v>0</v>
      </c>
      <c r="BC68" s="108">
        <v>0</v>
      </c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13">
        <f t="shared" si="43"/>
        <v>0</v>
      </c>
      <c r="BO68" s="71">
        <v>3</v>
      </c>
      <c r="BP68" s="28">
        <v>0</v>
      </c>
      <c r="BQ68" s="28"/>
      <c r="BR68" s="28"/>
      <c r="BS68" s="28"/>
      <c r="BT68" s="28"/>
      <c r="BU68" s="28"/>
      <c r="BV68" s="28"/>
      <c r="BW68" s="28"/>
      <c r="BX68" s="28"/>
      <c r="BY68" s="28"/>
      <c r="BZ68" s="31"/>
      <c r="CA68" s="228">
        <f t="shared" si="46"/>
        <v>3</v>
      </c>
      <c r="CB68" s="28">
        <v>1</v>
      </c>
      <c r="CC68" s="28">
        <v>0</v>
      </c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35">
        <f t="shared" si="47"/>
        <v>1</v>
      </c>
      <c r="CO68" s="184">
        <f t="shared" si="16"/>
        <v>245</v>
      </c>
      <c r="CP68" s="42">
        <f t="shared" si="17"/>
        <v>52</v>
      </c>
      <c r="CQ68" s="130">
        <f t="shared" si="18"/>
        <v>1</v>
      </c>
      <c r="CR68" s="185">
        <f t="shared" si="19"/>
        <v>246</v>
      </c>
      <c r="CS68" s="199">
        <f t="shared" si="44"/>
        <v>27</v>
      </c>
      <c r="CT68" s="38">
        <f t="shared" si="34"/>
        <v>0.40404040404040398</v>
      </c>
      <c r="CU68" s="38">
        <f t="shared" si="20"/>
        <v>0.50505050505050497</v>
      </c>
      <c r="CV68" s="38">
        <f t="shared" si="21"/>
        <v>0</v>
      </c>
      <c r="CW68" s="38">
        <f t="shared" si="22"/>
        <v>0</v>
      </c>
      <c r="CX68" s="38">
        <f t="shared" si="23"/>
        <v>0</v>
      </c>
      <c r="CY68" s="38">
        <f t="shared" si="24"/>
        <v>0</v>
      </c>
      <c r="CZ68" s="38">
        <f t="shared" si="25"/>
        <v>0</v>
      </c>
      <c r="DA68" s="38">
        <f t="shared" si="26"/>
        <v>0</v>
      </c>
      <c r="DB68" s="38">
        <f t="shared" si="27"/>
        <v>0</v>
      </c>
      <c r="DC68" s="38">
        <f t="shared" si="28"/>
        <v>0</v>
      </c>
      <c r="DD68" s="38">
        <f t="shared" si="29"/>
        <v>0</v>
      </c>
      <c r="DE68" s="38">
        <f t="shared" si="30"/>
        <v>0</v>
      </c>
      <c r="DF68" s="242">
        <f t="shared" si="31"/>
        <v>0.90909090909090895</v>
      </c>
      <c r="DG68" s="56">
        <v>29.700000000000003</v>
      </c>
      <c r="DH68" s="202">
        <v>29.700000000000003</v>
      </c>
      <c r="DI68" s="193">
        <f t="shared" si="32"/>
        <v>38.610000000000007</v>
      </c>
      <c r="DJ68" s="210">
        <f t="shared" si="33"/>
        <v>50.49</v>
      </c>
      <c r="DK68" s="215">
        <v>115</v>
      </c>
      <c r="DL68" s="110">
        <v>18</v>
      </c>
      <c r="DM68" s="142">
        <v>160</v>
      </c>
      <c r="DN68" s="110">
        <v>33</v>
      </c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38"/>
    </row>
    <row r="69" spans="1:138" ht="120" customHeight="1" thickBot="1" x14ac:dyDescent="0.3">
      <c r="A69" s="180">
        <v>61</v>
      </c>
      <c r="B69" s="158" t="s">
        <v>62</v>
      </c>
      <c r="C69" s="221" t="s">
        <v>158</v>
      </c>
      <c r="D69" s="193">
        <f t="shared" si="36"/>
        <v>39</v>
      </c>
      <c r="E69" s="18">
        <v>28</v>
      </c>
      <c r="F69" s="28">
        <v>0</v>
      </c>
      <c r="G69" s="28">
        <v>7</v>
      </c>
      <c r="H69" s="33">
        <v>9</v>
      </c>
      <c r="I69" s="121">
        <v>4</v>
      </c>
      <c r="J69" s="17">
        <f t="shared" si="10"/>
        <v>48</v>
      </c>
      <c r="K69" s="108">
        <v>8</v>
      </c>
      <c r="L69" s="108">
        <v>1</v>
      </c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86">
        <f t="shared" si="45"/>
        <v>9</v>
      </c>
      <c r="X69" s="108">
        <v>3</v>
      </c>
      <c r="Y69" s="108">
        <v>3</v>
      </c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90">
        <f t="shared" si="38"/>
        <v>6</v>
      </c>
      <c r="AK69" s="94">
        <f t="shared" si="39"/>
        <v>15</v>
      </c>
      <c r="AL69" s="98">
        <f t="shared" si="40"/>
        <v>41</v>
      </c>
      <c r="AM69" s="99">
        <f t="shared" si="14"/>
        <v>4</v>
      </c>
      <c r="AN69" s="100">
        <f t="shared" si="41"/>
        <v>6</v>
      </c>
      <c r="AO69" s="77">
        <v>5</v>
      </c>
      <c r="AP69" s="19">
        <v>3</v>
      </c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90">
        <f t="shared" si="42"/>
        <v>8</v>
      </c>
      <c r="BB69" s="108">
        <v>0</v>
      </c>
      <c r="BC69" s="108">
        <v>0</v>
      </c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13">
        <f t="shared" si="43"/>
        <v>0</v>
      </c>
      <c r="BO69" s="71">
        <v>1</v>
      </c>
      <c r="BP69" s="28">
        <v>0</v>
      </c>
      <c r="BQ69" s="28"/>
      <c r="BR69" s="28"/>
      <c r="BS69" s="28"/>
      <c r="BT69" s="28"/>
      <c r="BU69" s="28"/>
      <c r="BV69" s="28"/>
      <c r="BW69" s="28"/>
      <c r="BX69" s="28"/>
      <c r="BY69" s="28"/>
      <c r="BZ69" s="31"/>
      <c r="CA69" s="228">
        <f t="shared" si="46"/>
        <v>1</v>
      </c>
      <c r="CB69" s="28">
        <v>0</v>
      </c>
      <c r="CC69" s="28">
        <v>0</v>
      </c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35">
        <f t="shared" si="47"/>
        <v>0</v>
      </c>
      <c r="CO69" s="184">
        <f t="shared" si="16"/>
        <v>32</v>
      </c>
      <c r="CP69" s="42">
        <f t="shared" si="17"/>
        <v>4</v>
      </c>
      <c r="CQ69" s="130">
        <f t="shared" si="18"/>
        <v>6</v>
      </c>
      <c r="CR69" s="185">
        <f t="shared" si="19"/>
        <v>38</v>
      </c>
      <c r="CS69" s="199">
        <f t="shared" si="44"/>
        <v>8</v>
      </c>
      <c r="CT69" s="38">
        <f t="shared" si="34"/>
        <v>0.67340067340067333</v>
      </c>
      <c r="CU69" s="38">
        <f t="shared" si="20"/>
        <v>0.40404040404040398</v>
      </c>
      <c r="CV69" s="38">
        <f t="shared" si="21"/>
        <v>0</v>
      </c>
      <c r="CW69" s="38">
        <f t="shared" si="22"/>
        <v>0</v>
      </c>
      <c r="CX69" s="38">
        <f t="shared" si="23"/>
        <v>0</v>
      </c>
      <c r="CY69" s="38">
        <f t="shared" si="24"/>
        <v>0</v>
      </c>
      <c r="CZ69" s="38">
        <f t="shared" si="25"/>
        <v>0</v>
      </c>
      <c r="DA69" s="38">
        <f t="shared" si="26"/>
        <v>0</v>
      </c>
      <c r="DB69" s="38">
        <f t="shared" si="27"/>
        <v>0</v>
      </c>
      <c r="DC69" s="38">
        <f t="shared" si="28"/>
        <v>0</v>
      </c>
      <c r="DD69" s="38">
        <f t="shared" si="29"/>
        <v>0</v>
      </c>
      <c r="DE69" s="38">
        <f t="shared" si="30"/>
        <v>0</v>
      </c>
      <c r="DF69" s="242">
        <f t="shared" si="31"/>
        <v>1.0774410774410774</v>
      </c>
      <c r="DG69" s="56">
        <v>7.4250000000000007</v>
      </c>
      <c r="DH69" s="202">
        <v>7.4250000000000007</v>
      </c>
      <c r="DI69" s="193">
        <f t="shared" si="32"/>
        <v>9.6525000000000016</v>
      </c>
      <c r="DJ69" s="210">
        <f t="shared" si="33"/>
        <v>12.6225</v>
      </c>
      <c r="DK69" s="215">
        <v>20</v>
      </c>
      <c r="DL69" s="110">
        <v>5</v>
      </c>
      <c r="DM69" s="142">
        <v>27</v>
      </c>
      <c r="DN69" s="110">
        <v>8</v>
      </c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10"/>
      <c r="EG69" s="110"/>
      <c r="EH69" s="138"/>
    </row>
    <row r="70" spans="1:138" ht="120" customHeight="1" thickBot="1" x14ac:dyDescent="0.3">
      <c r="A70" s="180">
        <v>62</v>
      </c>
      <c r="B70" s="158" t="s">
        <v>63</v>
      </c>
      <c r="C70" s="221" t="s">
        <v>159</v>
      </c>
      <c r="D70" s="193">
        <f t="shared" si="36"/>
        <v>73</v>
      </c>
      <c r="E70" s="18">
        <v>60</v>
      </c>
      <c r="F70" s="28">
        <v>0</v>
      </c>
      <c r="G70" s="28">
        <v>11</v>
      </c>
      <c r="H70" s="33">
        <v>9</v>
      </c>
      <c r="I70" s="121">
        <v>2</v>
      </c>
      <c r="J70" s="17">
        <f t="shared" si="10"/>
        <v>82</v>
      </c>
      <c r="K70" s="108">
        <v>7</v>
      </c>
      <c r="L70" s="108">
        <v>3</v>
      </c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86">
        <f t="shared" si="45"/>
        <v>10</v>
      </c>
      <c r="X70" s="108">
        <v>0</v>
      </c>
      <c r="Y70" s="108">
        <v>0</v>
      </c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90">
        <f t="shared" si="38"/>
        <v>0</v>
      </c>
      <c r="AK70" s="94">
        <f t="shared" si="39"/>
        <v>10</v>
      </c>
      <c r="AL70" s="98">
        <f t="shared" si="40"/>
        <v>72</v>
      </c>
      <c r="AM70" s="99">
        <f t="shared" si="14"/>
        <v>2</v>
      </c>
      <c r="AN70" s="100">
        <f t="shared" si="41"/>
        <v>0</v>
      </c>
      <c r="AO70" s="77">
        <v>2</v>
      </c>
      <c r="AP70" s="19">
        <v>3</v>
      </c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90">
        <f t="shared" si="42"/>
        <v>5</v>
      </c>
      <c r="BB70" s="108">
        <v>0</v>
      </c>
      <c r="BC70" s="108">
        <v>0</v>
      </c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13">
        <f t="shared" si="43"/>
        <v>0</v>
      </c>
      <c r="BO70" s="71">
        <v>0</v>
      </c>
      <c r="BP70" s="28">
        <v>1</v>
      </c>
      <c r="BQ70" s="28"/>
      <c r="BR70" s="28"/>
      <c r="BS70" s="28"/>
      <c r="BT70" s="28"/>
      <c r="BU70" s="28"/>
      <c r="BV70" s="28"/>
      <c r="BW70" s="28"/>
      <c r="BX70" s="28"/>
      <c r="BY70" s="28"/>
      <c r="BZ70" s="31"/>
      <c r="CA70" s="228">
        <f t="shared" si="46"/>
        <v>1</v>
      </c>
      <c r="CB70" s="28">
        <v>0</v>
      </c>
      <c r="CC70" s="28">
        <v>0</v>
      </c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35">
        <f t="shared" si="47"/>
        <v>0</v>
      </c>
      <c r="CO70" s="184">
        <f t="shared" si="16"/>
        <v>66</v>
      </c>
      <c r="CP70" s="42">
        <f t="shared" si="17"/>
        <v>2</v>
      </c>
      <c r="CQ70" s="130">
        <f t="shared" si="18"/>
        <v>0</v>
      </c>
      <c r="CR70" s="185">
        <f t="shared" si="19"/>
        <v>66</v>
      </c>
      <c r="CS70" s="199">
        <f t="shared" si="44"/>
        <v>5</v>
      </c>
      <c r="CT70" s="38">
        <f t="shared" si="34"/>
        <v>0.26936026936026936</v>
      </c>
      <c r="CU70" s="38">
        <f t="shared" si="20"/>
        <v>0.40404040404040398</v>
      </c>
      <c r="CV70" s="38">
        <f t="shared" si="21"/>
        <v>0</v>
      </c>
      <c r="CW70" s="38">
        <f t="shared" si="22"/>
        <v>0</v>
      </c>
      <c r="CX70" s="38">
        <f t="shared" si="23"/>
        <v>0</v>
      </c>
      <c r="CY70" s="38">
        <f t="shared" si="24"/>
        <v>0</v>
      </c>
      <c r="CZ70" s="38">
        <f t="shared" si="25"/>
        <v>0</v>
      </c>
      <c r="DA70" s="38">
        <f t="shared" si="26"/>
        <v>0</v>
      </c>
      <c r="DB70" s="38">
        <f t="shared" si="27"/>
        <v>0</v>
      </c>
      <c r="DC70" s="38">
        <f t="shared" si="28"/>
        <v>0</v>
      </c>
      <c r="DD70" s="38">
        <f t="shared" si="29"/>
        <v>0</v>
      </c>
      <c r="DE70" s="38">
        <f t="shared" si="30"/>
        <v>0</v>
      </c>
      <c r="DF70" s="242">
        <f t="shared" si="31"/>
        <v>0.67340067340067333</v>
      </c>
      <c r="DG70" s="56">
        <v>7.4250000000000007</v>
      </c>
      <c r="DH70" s="202">
        <v>7.4250000000000007</v>
      </c>
      <c r="DI70" s="193">
        <f t="shared" si="32"/>
        <v>9.6525000000000016</v>
      </c>
      <c r="DJ70" s="210">
        <f t="shared" si="33"/>
        <v>12.6225</v>
      </c>
      <c r="DK70" s="215">
        <v>5</v>
      </c>
      <c r="DL70" s="110">
        <v>2</v>
      </c>
      <c r="DM70" s="142">
        <v>10</v>
      </c>
      <c r="DN70" s="110">
        <v>5</v>
      </c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38"/>
    </row>
    <row r="71" spans="1:138" ht="120" customHeight="1" thickBot="1" x14ac:dyDescent="0.3">
      <c r="A71" s="180">
        <v>63</v>
      </c>
      <c r="B71" s="158" t="s">
        <v>160</v>
      </c>
      <c r="C71" s="221" t="s">
        <v>161</v>
      </c>
      <c r="D71" s="193">
        <f t="shared" si="36"/>
        <v>305</v>
      </c>
      <c r="E71" s="18">
        <v>195</v>
      </c>
      <c r="F71" s="28">
        <v>4</v>
      </c>
      <c r="G71" s="28">
        <v>39</v>
      </c>
      <c r="H71" s="33">
        <v>27</v>
      </c>
      <c r="I71" s="121">
        <v>67</v>
      </c>
      <c r="J71" s="17">
        <f t="shared" si="10"/>
        <v>332</v>
      </c>
      <c r="K71" s="108">
        <v>75</v>
      </c>
      <c r="L71" s="108">
        <v>44</v>
      </c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86">
        <f t="shared" si="45"/>
        <v>119</v>
      </c>
      <c r="X71" s="108">
        <v>2</v>
      </c>
      <c r="Y71" s="108">
        <v>1</v>
      </c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90">
        <f t="shared" si="38"/>
        <v>3</v>
      </c>
      <c r="AK71" s="94">
        <f t="shared" si="39"/>
        <v>122</v>
      </c>
      <c r="AL71" s="98">
        <f t="shared" si="40"/>
        <v>381</v>
      </c>
      <c r="AM71" s="99">
        <f t="shared" si="14"/>
        <v>67</v>
      </c>
      <c r="AN71" s="100">
        <f t="shared" si="41"/>
        <v>7</v>
      </c>
      <c r="AO71" s="77">
        <v>21</v>
      </c>
      <c r="AP71" s="19">
        <v>25</v>
      </c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90">
        <f t="shared" si="42"/>
        <v>46</v>
      </c>
      <c r="BB71" s="108">
        <v>0</v>
      </c>
      <c r="BC71" s="108">
        <v>0</v>
      </c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13">
        <f t="shared" si="43"/>
        <v>0</v>
      </c>
      <c r="BO71" s="71">
        <v>6</v>
      </c>
      <c r="BP71" s="28">
        <v>6</v>
      </c>
      <c r="BQ71" s="28"/>
      <c r="BR71" s="28"/>
      <c r="BS71" s="28"/>
      <c r="BT71" s="28"/>
      <c r="BU71" s="28"/>
      <c r="BV71" s="28"/>
      <c r="BW71" s="28"/>
      <c r="BX71" s="28"/>
      <c r="BY71" s="28"/>
      <c r="BZ71" s="31"/>
      <c r="CA71" s="228">
        <f t="shared" si="46"/>
        <v>12</v>
      </c>
      <c r="CB71" s="28">
        <v>3</v>
      </c>
      <c r="CC71" s="28">
        <v>0</v>
      </c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35">
        <f t="shared" si="47"/>
        <v>3</v>
      </c>
      <c r="CO71" s="184">
        <f t="shared" si="16"/>
        <v>323</v>
      </c>
      <c r="CP71" s="42">
        <f t="shared" si="17"/>
        <v>67</v>
      </c>
      <c r="CQ71" s="130">
        <f t="shared" si="18"/>
        <v>4</v>
      </c>
      <c r="CR71" s="185">
        <f t="shared" si="19"/>
        <v>327</v>
      </c>
      <c r="CS71" s="199">
        <f t="shared" si="44"/>
        <v>46</v>
      </c>
      <c r="CT71" s="38">
        <f t="shared" si="34"/>
        <v>0.70707070707070696</v>
      </c>
      <c r="CU71" s="38">
        <f t="shared" si="20"/>
        <v>0.84175084175084169</v>
      </c>
      <c r="CV71" s="38">
        <f t="shared" si="21"/>
        <v>0</v>
      </c>
      <c r="CW71" s="38">
        <f t="shared" si="22"/>
        <v>0</v>
      </c>
      <c r="CX71" s="38">
        <f t="shared" si="23"/>
        <v>0</v>
      </c>
      <c r="CY71" s="38">
        <f t="shared" si="24"/>
        <v>0</v>
      </c>
      <c r="CZ71" s="38">
        <f t="shared" si="25"/>
        <v>0</v>
      </c>
      <c r="DA71" s="38">
        <f t="shared" si="26"/>
        <v>0</v>
      </c>
      <c r="DB71" s="38">
        <f t="shared" si="27"/>
        <v>0</v>
      </c>
      <c r="DC71" s="38">
        <f t="shared" si="28"/>
        <v>0</v>
      </c>
      <c r="DD71" s="38">
        <f t="shared" si="29"/>
        <v>0</v>
      </c>
      <c r="DE71" s="38">
        <f t="shared" si="30"/>
        <v>0</v>
      </c>
      <c r="DF71" s="242">
        <f t="shared" si="31"/>
        <v>1.5488215488215487</v>
      </c>
      <c r="DG71" s="56">
        <v>29.700000000000003</v>
      </c>
      <c r="DH71" s="202">
        <v>29.700000000000003</v>
      </c>
      <c r="DI71" s="193">
        <f t="shared" si="32"/>
        <v>38.610000000000007</v>
      </c>
      <c r="DJ71" s="210">
        <f t="shared" si="33"/>
        <v>50.49</v>
      </c>
      <c r="DK71" s="215">
        <v>45</v>
      </c>
      <c r="DL71" s="110">
        <v>24</v>
      </c>
      <c r="DM71" s="142">
        <v>186</v>
      </c>
      <c r="DN71" s="110">
        <v>49</v>
      </c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38"/>
    </row>
    <row r="72" spans="1:138" ht="120" customHeight="1" thickBot="1" x14ac:dyDescent="0.3">
      <c r="A72" s="180">
        <v>64</v>
      </c>
      <c r="B72" s="158" t="s">
        <v>162</v>
      </c>
      <c r="C72" s="221" t="s">
        <v>163</v>
      </c>
      <c r="D72" s="193">
        <f t="shared" si="36"/>
        <v>172</v>
      </c>
      <c r="E72" s="18">
        <v>89</v>
      </c>
      <c r="F72" s="28">
        <v>2</v>
      </c>
      <c r="G72" s="28">
        <v>42</v>
      </c>
      <c r="H72" s="33">
        <v>17</v>
      </c>
      <c r="I72" s="121">
        <v>39</v>
      </c>
      <c r="J72" s="17">
        <f t="shared" si="10"/>
        <v>189</v>
      </c>
      <c r="K72" s="108">
        <v>36</v>
      </c>
      <c r="L72" s="108">
        <v>16</v>
      </c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86">
        <f t="shared" si="45"/>
        <v>52</v>
      </c>
      <c r="X72" s="108">
        <v>1</v>
      </c>
      <c r="Y72" s="108">
        <v>0</v>
      </c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90">
        <f t="shared" ref="AJ72:AJ102" si="50">SUM(X72:AI72)</f>
        <v>1</v>
      </c>
      <c r="AK72" s="94">
        <f t="shared" ref="AK72:AK102" si="51">W72+AJ72</f>
        <v>53</v>
      </c>
      <c r="AL72" s="98">
        <f t="shared" ref="AL72:AL102" si="52">E72+I72+W72</f>
        <v>180</v>
      </c>
      <c r="AM72" s="99">
        <f t="shared" si="14"/>
        <v>39</v>
      </c>
      <c r="AN72" s="100">
        <f t="shared" ref="AN72:AN102" si="53">F72+AJ72</f>
        <v>3</v>
      </c>
      <c r="AO72" s="77">
        <v>28</v>
      </c>
      <c r="AP72" s="19">
        <v>11</v>
      </c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90">
        <f t="shared" ref="BA72:BA102" si="54">SUM(AO72:AZ72)</f>
        <v>39</v>
      </c>
      <c r="BB72" s="108">
        <v>0</v>
      </c>
      <c r="BC72" s="108">
        <v>0</v>
      </c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13">
        <f t="shared" ref="BN72:BN102" si="55">SUM(BB72:BM72)</f>
        <v>0</v>
      </c>
      <c r="BO72" s="71">
        <v>5</v>
      </c>
      <c r="BP72" s="28">
        <v>4</v>
      </c>
      <c r="BQ72" s="28"/>
      <c r="BR72" s="28"/>
      <c r="BS72" s="28"/>
      <c r="BT72" s="28"/>
      <c r="BU72" s="28"/>
      <c r="BV72" s="28"/>
      <c r="BW72" s="28"/>
      <c r="BX72" s="28"/>
      <c r="BY72" s="28"/>
      <c r="BZ72" s="31"/>
      <c r="CA72" s="228">
        <f t="shared" si="46"/>
        <v>9</v>
      </c>
      <c r="CB72" s="28">
        <v>1</v>
      </c>
      <c r="CC72" s="28">
        <v>0</v>
      </c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35">
        <f t="shared" si="47"/>
        <v>1</v>
      </c>
      <c r="CO72" s="184">
        <f t="shared" si="16"/>
        <v>132</v>
      </c>
      <c r="CP72" s="42">
        <f t="shared" si="17"/>
        <v>39</v>
      </c>
      <c r="CQ72" s="130">
        <f t="shared" si="18"/>
        <v>2</v>
      </c>
      <c r="CR72" s="185">
        <f t="shared" si="19"/>
        <v>134</v>
      </c>
      <c r="CS72" s="199">
        <f t="shared" ref="CS72:CS102" si="56">BA72</f>
        <v>39</v>
      </c>
      <c r="CT72" s="38">
        <f t="shared" si="34"/>
        <v>0.94276094276094269</v>
      </c>
      <c r="CU72" s="38">
        <f t="shared" si="20"/>
        <v>0.37037037037037035</v>
      </c>
      <c r="CV72" s="38">
        <f t="shared" si="21"/>
        <v>0</v>
      </c>
      <c r="CW72" s="38">
        <f t="shared" si="22"/>
        <v>0</v>
      </c>
      <c r="CX72" s="38">
        <f t="shared" si="23"/>
        <v>0</v>
      </c>
      <c r="CY72" s="38">
        <f t="shared" si="24"/>
        <v>0</v>
      </c>
      <c r="CZ72" s="38">
        <f t="shared" si="25"/>
        <v>0</v>
      </c>
      <c r="DA72" s="38">
        <f t="shared" si="26"/>
        <v>0</v>
      </c>
      <c r="DB72" s="38">
        <f t="shared" si="27"/>
        <v>0</v>
      </c>
      <c r="DC72" s="38">
        <f t="shared" si="28"/>
        <v>0</v>
      </c>
      <c r="DD72" s="38">
        <f t="shared" si="29"/>
        <v>0</v>
      </c>
      <c r="DE72" s="38">
        <f t="shared" si="30"/>
        <v>0</v>
      </c>
      <c r="DF72" s="242">
        <f t="shared" si="31"/>
        <v>1.3131313131313131</v>
      </c>
      <c r="DG72" s="56">
        <v>29.700000000000003</v>
      </c>
      <c r="DH72" s="202">
        <v>29.700000000000003</v>
      </c>
      <c r="DI72" s="193">
        <f t="shared" si="32"/>
        <v>38.610000000000007</v>
      </c>
      <c r="DJ72" s="210">
        <f t="shared" si="33"/>
        <v>50.49</v>
      </c>
      <c r="DK72" s="215">
        <v>43</v>
      </c>
      <c r="DL72" s="110">
        <v>27</v>
      </c>
      <c r="DM72" s="142">
        <v>76</v>
      </c>
      <c r="DN72" s="110">
        <v>38</v>
      </c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38"/>
    </row>
    <row r="73" spans="1:138" ht="120" customHeight="1" thickBot="1" x14ac:dyDescent="0.3">
      <c r="A73" s="180">
        <v>65</v>
      </c>
      <c r="B73" s="158" t="s">
        <v>164</v>
      </c>
      <c r="C73" s="221" t="s">
        <v>165</v>
      </c>
      <c r="D73" s="193">
        <f t="shared" si="36"/>
        <v>156</v>
      </c>
      <c r="E73" s="18">
        <v>89</v>
      </c>
      <c r="F73" s="28">
        <v>3</v>
      </c>
      <c r="G73" s="28">
        <v>31</v>
      </c>
      <c r="H73" s="33">
        <v>16</v>
      </c>
      <c r="I73" s="121">
        <v>33</v>
      </c>
      <c r="J73" s="17">
        <f t="shared" ref="J73:J102" si="57">SUM(E73:I73)</f>
        <v>172</v>
      </c>
      <c r="K73" s="108">
        <v>23</v>
      </c>
      <c r="L73" s="108">
        <v>20</v>
      </c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86">
        <f t="shared" ref="W73:W102" si="58">SUM(K73:V73)</f>
        <v>43</v>
      </c>
      <c r="X73" s="108">
        <v>0</v>
      </c>
      <c r="Y73" s="108">
        <v>0</v>
      </c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90">
        <f t="shared" si="50"/>
        <v>0</v>
      </c>
      <c r="AK73" s="94">
        <f t="shared" si="51"/>
        <v>43</v>
      </c>
      <c r="AL73" s="98">
        <f t="shared" si="52"/>
        <v>165</v>
      </c>
      <c r="AM73" s="99">
        <f t="shared" ref="AM73:AM102" si="59">I73</f>
        <v>33</v>
      </c>
      <c r="AN73" s="100">
        <f t="shared" si="53"/>
        <v>3</v>
      </c>
      <c r="AO73" s="77">
        <v>16</v>
      </c>
      <c r="AP73" s="19">
        <v>4</v>
      </c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90">
        <f t="shared" si="54"/>
        <v>20</v>
      </c>
      <c r="BB73" s="108">
        <v>0</v>
      </c>
      <c r="BC73" s="108">
        <v>0</v>
      </c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13">
        <f t="shared" si="55"/>
        <v>0</v>
      </c>
      <c r="BO73" s="71">
        <v>5</v>
      </c>
      <c r="BP73" s="28">
        <v>4</v>
      </c>
      <c r="BQ73" s="28"/>
      <c r="BR73" s="28"/>
      <c r="BS73" s="28"/>
      <c r="BT73" s="28"/>
      <c r="BU73" s="28"/>
      <c r="BV73" s="28"/>
      <c r="BW73" s="28"/>
      <c r="BX73" s="28"/>
      <c r="BY73" s="28"/>
      <c r="BZ73" s="31"/>
      <c r="CA73" s="228">
        <f t="shared" si="46"/>
        <v>9</v>
      </c>
      <c r="CB73" s="28">
        <v>2</v>
      </c>
      <c r="CC73" s="28">
        <v>0</v>
      </c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35">
        <f t="shared" si="47"/>
        <v>2</v>
      </c>
      <c r="CO73" s="184">
        <f t="shared" ref="CO73:CO102" si="60">AL73-BA73-CA73</f>
        <v>136</v>
      </c>
      <c r="CP73" s="42">
        <f t="shared" ref="CP73:CP102" si="61">I73</f>
        <v>33</v>
      </c>
      <c r="CQ73" s="130">
        <f t="shared" ref="CQ73:CQ102" si="62">AN73-BN73-CN73</f>
        <v>1</v>
      </c>
      <c r="CR73" s="185">
        <f t="shared" ref="CR73:CR102" si="63">SUM(CO73:CQ73)-CP73</f>
        <v>137</v>
      </c>
      <c r="CS73" s="199">
        <f t="shared" si="56"/>
        <v>20</v>
      </c>
      <c r="CT73" s="38">
        <f t="shared" ref="CT73:CT102" si="64">AO73/DG73</f>
        <v>0.53872053872053871</v>
      </c>
      <c r="CU73" s="38">
        <f t="shared" ref="CU73:CU102" si="65">AP73/DG73</f>
        <v>0.13468013468013468</v>
      </c>
      <c r="CV73" s="38">
        <f t="shared" ref="CV73:CV102" si="66">AQ73/DG73</f>
        <v>0</v>
      </c>
      <c r="CW73" s="38">
        <f t="shared" ref="CW73:CW102" si="67">AR73/DG73</f>
        <v>0</v>
      </c>
      <c r="CX73" s="38">
        <f t="shared" ref="CX73:CX102" si="68">AS73/DG73</f>
        <v>0</v>
      </c>
      <c r="CY73" s="38">
        <f t="shared" ref="CY73:CY102" si="69">AT73/DG73</f>
        <v>0</v>
      </c>
      <c r="CZ73" s="38">
        <f t="shared" ref="CZ73:CZ102" si="70">AU73/DG73</f>
        <v>0</v>
      </c>
      <c r="DA73" s="38">
        <f t="shared" ref="DA73:DA102" si="71">AV73/DG73</f>
        <v>0</v>
      </c>
      <c r="DB73" s="38">
        <f t="shared" ref="DB73:DB102" si="72">AW73/DG73</f>
        <v>0</v>
      </c>
      <c r="DC73" s="38">
        <f t="shared" ref="DC73:DC102" si="73">AX73/DG73</f>
        <v>0</v>
      </c>
      <c r="DD73" s="38">
        <f t="shared" ref="DD73:DD102" si="74">AY73/DG73</f>
        <v>0</v>
      </c>
      <c r="DE73" s="38">
        <f t="shared" ref="DE73:DE102" si="75">AZ73/DG73</f>
        <v>0</v>
      </c>
      <c r="DF73" s="242">
        <f t="shared" ref="DF73:DF102" si="76">SUM(CT73:DE73)</f>
        <v>0.67340067340067344</v>
      </c>
      <c r="DG73" s="56">
        <v>29.700000000000003</v>
      </c>
      <c r="DH73" s="202">
        <v>29.700000000000003</v>
      </c>
      <c r="DI73" s="193">
        <f t="shared" ref="DI73:DI102" si="77">DG73*1.3</f>
        <v>38.610000000000007</v>
      </c>
      <c r="DJ73" s="210">
        <f t="shared" ref="DJ73:DJ102" si="78">DG73*1.7</f>
        <v>50.49</v>
      </c>
      <c r="DK73" s="215">
        <v>34</v>
      </c>
      <c r="DL73" s="110">
        <v>17</v>
      </c>
      <c r="DM73" s="142">
        <v>77</v>
      </c>
      <c r="DN73" s="110">
        <v>20</v>
      </c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0"/>
      <c r="EF73" s="110"/>
      <c r="EG73" s="110"/>
      <c r="EH73" s="138"/>
    </row>
    <row r="74" spans="1:138" ht="120" customHeight="1" thickBot="1" x14ac:dyDescent="0.3">
      <c r="A74" s="180">
        <v>66</v>
      </c>
      <c r="B74" s="158" t="s">
        <v>64</v>
      </c>
      <c r="C74" s="221" t="s">
        <v>166</v>
      </c>
      <c r="D74" s="193">
        <f t="shared" si="36"/>
        <v>304</v>
      </c>
      <c r="E74" s="18">
        <v>42</v>
      </c>
      <c r="F74" s="28">
        <v>152</v>
      </c>
      <c r="G74" s="28">
        <v>46</v>
      </c>
      <c r="H74" s="33">
        <v>72</v>
      </c>
      <c r="I74" s="121">
        <v>64</v>
      </c>
      <c r="J74" s="17">
        <f t="shared" si="57"/>
        <v>376</v>
      </c>
      <c r="K74" s="108">
        <v>23</v>
      </c>
      <c r="L74" s="108">
        <v>14</v>
      </c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86">
        <f t="shared" si="58"/>
        <v>37</v>
      </c>
      <c r="X74" s="108">
        <v>1</v>
      </c>
      <c r="Y74" s="108">
        <v>0</v>
      </c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90">
        <f t="shared" si="50"/>
        <v>1</v>
      </c>
      <c r="AK74" s="94">
        <f t="shared" si="51"/>
        <v>38</v>
      </c>
      <c r="AL74" s="98">
        <f t="shared" si="52"/>
        <v>143</v>
      </c>
      <c r="AM74" s="99">
        <f t="shared" si="59"/>
        <v>64</v>
      </c>
      <c r="AN74" s="100">
        <f t="shared" si="53"/>
        <v>153</v>
      </c>
      <c r="AO74" s="77">
        <v>13</v>
      </c>
      <c r="AP74" s="19">
        <v>11</v>
      </c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90">
        <f t="shared" si="54"/>
        <v>24</v>
      </c>
      <c r="BB74" s="108">
        <v>1</v>
      </c>
      <c r="BC74" s="108">
        <v>19</v>
      </c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13">
        <f t="shared" si="55"/>
        <v>20</v>
      </c>
      <c r="BO74" s="71">
        <v>0</v>
      </c>
      <c r="BP74" s="28">
        <v>0</v>
      </c>
      <c r="BQ74" s="28"/>
      <c r="BR74" s="28"/>
      <c r="BS74" s="28"/>
      <c r="BT74" s="28"/>
      <c r="BU74" s="28"/>
      <c r="BV74" s="28"/>
      <c r="BW74" s="28"/>
      <c r="BX74" s="28"/>
      <c r="BY74" s="28"/>
      <c r="BZ74" s="31"/>
      <c r="CA74" s="228">
        <f t="shared" si="46"/>
        <v>0</v>
      </c>
      <c r="CB74" s="28">
        <v>0</v>
      </c>
      <c r="CC74" s="28">
        <v>0</v>
      </c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35">
        <f t="shared" si="47"/>
        <v>0</v>
      </c>
      <c r="CO74" s="184">
        <f t="shared" si="60"/>
        <v>119</v>
      </c>
      <c r="CP74" s="42">
        <f t="shared" si="61"/>
        <v>64</v>
      </c>
      <c r="CQ74" s="130">
        <f t="shared" si="62"/>
        <v>133</v>
      </c>
      <c r="CR74" s="185">
        <f t="shared" si="63"/>
        <v>252</v>
      </c>
      <c r="CS74" s="199">
        <f t="shared" si="56"/>
        <v>24</v>
      </c>
      <c r="CT74" s="38">
        <f t="shared" si="64"/>
        <v>0.43771043771043766</v>
      </c>
      <c r="CU74" s="38">
        <f t="shared" si="65"/>
        <v>0.37037037037037035</v>
      </c>
      <c r="CV74" s="38">
        <f t="shared" si="66"/>
        <v>0</v>
      </c>
      <c r="CW74" s="38">
        <f t="shared" si="67"/>
        <v>0</v>
      </c>
      <c r="CX74" s="38">
        <f t="shared" si="68"/>
        <v>0</v>
      </c>
      <c r="CY74" s="38">
        <f t="shared" si="69"/>
        <v>0</v>
      </c>
      <c r="CZ74" s="38">
        <f t="shared" si="70"/>
        <v>0</v>
      </c>
      <c r="DA74" s="38">
        <f t="shared" si="71"/>
        <v>0</v>
      </c>
      <c r="DB74" s="38">
        <f t="shared" si="72"/>
        <v>0</v>
      </c>
      <c r="DC74" s="38">
        <f t="shared" si="73"/>
        <v>0</v>
      </c>
      <c r="DD74" s="38">
        <f t="shared" si="74"/>
        <v>0</v>
      </c>
      <c r="DE74" s="38">
        <f t="shared" si="75"/>
        <v>0</v>
      </c>
      <c r="DF74" s="242">
        <f t="shared" si="76"/>
        <v>0.80808080808080796</v>
      </c>
      <c r="DG74" s="56">
        <v>29.700000000000003</v>
      </c>
      <c r="DH74" s="202">
        <v>29.700000000000003</v>
      </c>
      <c r="DI74" s="193">
        <f t="shared" si="77"/>
        <v>38.610000000000007</v>
      </c>
      <c r="DJ74" s="210">
        <f t="shared" si="78"/>
        <v>50.49</v>
      </c>
      <c r="DK74" s="215">
        <v>64</v>
      </c>
      <c r="DL74" s="110">
        <v>12</v>
      </c>
      <c r="DM74" s="142">
        <v>80</v>
      </c>
      <c r="DN74" s="110">
        <v>25</v>
      </c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38"/>
    </row>
    <row r="75" spans="1:138" ht="120" customHeight="1" thickBot="1" x14ac:dyDescent="0.3">
      <c r="A75" s="180">
        <v>67</v>
      </c>
      <c r="B75" s="158" t="s">
        <v>126</v>
      </c>
      <c r="C75" s="221" t="s">
        <v>167</v>
      </c>
      <c r="D75" s="193">
        <f t="shared" si="36"/>
        <v>254</v>
      </c>
      <c r="E75" s="23">
        <v>53</v>
      </c>
      <c r="F75" s="29">
        <v>96</v>
      </c>
      <c r="G75" s="29">
        <v>4</v>
      </c>
      <c r="H75" s="29">
        <v>27</v>
      </c>
      <c r="I75" s="30">
        <v>101</v>
      </c>
      <c r="J75" s="17">
        <f t="shared" si="57"/>
        <v>281</v>
      </c>
      <c r="K75" s="110">
        <v>12</v>
      </c>
      <c r="L75" s="110">
        <v>12</v>
      </c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86">
        <f t="shared" si="58"/>
        <v>24</v>
      </c>
      <c r="X75" s="108">
        <v>1</v>
      </c>
      <c r="Y75" s="110">
        <v>0</v>
      </c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90">
        <f t="shared" si="50"/>
        <v>1</v>
      </c>
      <c r="AK75" s="94">
        <f t="shared" si="51"/>
        <v>25</v>
      </c>
      <c r="AL75" s="98">
        <f t="shared" si="52"/>
        <v>178</v>
      </c>
      <c r="AM75" s="99">
        <f t="shared" si="59"/>
        <v>101</v>
      </c>
      <c r="AN75" s="100">
        <f t="shared" si="53"/>
        <v>97</v>
      </c>
      <c r="AO75" s="77">
        <v>12</v>
      </c>
      <c r="AP75" s="19">
        <v>7</v>
      </c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90">
        <f t="shared" si="54"/>
        <v>19</v>
      </c>
      <c r="BB75" s="110">
        <v>1</v>
      </c>
      <c r="BC75" s="110">
        <v>0</v>
      </c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3">
        <f t="shared" si="55"/>
        <v>1</v>
      </c>
      <c r="BO75" s="75">
        <v>0</v>
      </c>
      <c r="BP75" s="29">
        <v>0</v>
      </c>
      <c r="BQ75" s="29"/>
      <c r="BR75" s="29"/>
      <c r="BS75" s="29"/>
      <c r="BT75" s="29"/>
      <c r="BU75" s="29"/>
      <c r="BV75" s="29"/>
      <c r="BW75" s="29"/>
      <c r="BX75" s="29"/>
      <c r="BY75" s="29"/>
      <c r="BZ75" s="32"/>
      <c r="CA75" s="228">
        <f t="shared" si="46"/>
        <v>0</v>
      </c>
      <c r="CB75" s="29">
        <v>1</v>
      </c>
      <c r="CC75" s="29">
        <v>0</v>
      </c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35">
        <f t="shared" si="47"/>
        <v>1</v>
      </c>
      <c r="CO75" s="184">
        <f t="shared" si="60"/>
        <v>159</v>
      </c>
      <c r="CP75" s="42">
        <f t="shared" si="61"/>
        <v>101</v>
      </c>
      <c r="CQ75" s="130">
        <f t="shared" si="62"/>
        <v>95</v>
      </c>
      <c r="CR75" s="185">
        <f t="shared" si="63"/>
        <v>254</v>
      </c>
      <c r="CS75" s="199">
        <f t="shared" si="56"/>
        <v>19</v>
      </c>
      <c r="CT75" s="38">
        <f t="shared" si="64"/>
        <v>0.40404040404040398</v>
      </c>
      <c r="CU75" s="38">
        <f t="shared" si="65"/>
        <v>0.23569023569023567</v>
      </c>
      <c r="CV75" s="38">
        <f t="shared" si="66"/>
        <v>0</v>
      </c>
      <c r="CW75" s="38">
        <f t="shared" si="67"/>
        <v>0</v>
      </c>
      <c r="CX75" s="38">
        <f t="shared" si="68"/>
        <v>0</v>
      </c>
      <c r="CY75" s="38">
        <f t="shared" si="69"/>
        <v>0</v>
      </c>
      <c r="CZ75" s="38">
        <f t="shared" si="70"/>
        <v>0</v>
      </c>
      <c r="DA75" s="38">
        <f t="shared" si="71"/>
        <v>0</v>
      </c>
      <c r="DB75" s="38">
        <f t="shared" si="72"/>
        <v>0</v>
      </c>
      <c r="DC75" s="38">
        <f t="shared" si="73"/>
        <v>0</v>
      </c>
      <c r="DD75" s="38">
        <f t="shared" si="74"/>
        <v>0</v>
      </c>
      <c r="DE75" s="38">
        <f t="shared" si="75"/>
        <v>0</v>
      </c>
      <c r="DF75" s="242">
        <f t="shared" si="76"/>
        <v>0.63973063973063971</v>
      </c>
      <c r="DG75" s="56">
        <v>29.700000000000003</v>
      </c>
      <c r="DH75" s="202">
        <v>29.700000000000003</v>
      </c>
      <c r="DI75" s="193">
        <f t="shared" si="77"/>
        <v>38.610000000000007</v>
      </c>
      <c r="DJ75" s="210">
        <f t="shared" si="78"/>
        <v>50.49</v>
      </c>
      <c r="DK75" s="215">
        <v>24</v>
      </c>
      <c r="DL75" s="110">
        <v>11</v>
      </c>
      <c r="DM75" s="142">
        <v>40</v>
      </c>
      <c r="DN75" s="110">
        <v>21</v>
      </c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38"/>
    </row>
    <row r="76" spans="1:138" ht="120" customHeight="1" thickBot="1" x14ac:dyDescent="0.3">
      <c r="A76" s="180">
        <v>68</v>
      </c>
      <c r="B76" s="158" t="s">
        <v>65</v>
      </c>
      <c r="C76" s="221" t="s">
        <v>168</v>
      </c>
      <c r="D76" s="193">
        <f t="shared" si="36"/>
        <v>802</v>
      </c>
      <c r="E76" s="18">
        <v>283</v>
      </c>
      <c r="F76" s="28">
        <v>187</v>
      </c>
      <c r="G76" s="28">
        <v>69</v>
      </c>
      <c r="H76" s="33">
        <v>64</v>
      </c>
      <c r="I76" s="121">
        <v>263</v>
      </c>
      <c r="J76" s="17">
        <f t="shared" si="57"/>
        <v>866</v>
      </c>
      <c r="K76" s="108">
        <v>23</v>
      </c>
      <c r="L76" s="108">
        <v>14</v>
      </c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86">
        <f t="shared" si="58"/>
        <v>37</v>
      </c>
      <c r="X76" s="108">
        <v>1</v>
      </c>
      <c r="Y76" s="108">
        <v>1</v>
      </c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90">
        <f t="shared" si="50"/>
        <v>2</v>
      </c>
      <c r="AK76" s="94">
        <f t="shared" si="51"/>
        <v>39</v>
      </c>
      <c r="AL76" s="98">
        <f t="shared" si="52"/>
        <v>583</v>
      </c>
      <c r="AM76" s="99">
        <f t="shared" si="59"/>
        <v>263</v>
      </c>
      <c r="AN76" s="100">
        <f t="shared" si="53"/>
        <v>189</v>
      </c>
      <c r="AO76" s="77">
        <v>7</v>
      </c>
      <c r="AP76" s="19">
        <v>1</v>
      </c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90">
        <f t="shared" si="54"/>
        <v>8</v>
      </c>
      <c r="BB76" s="108">
        <v>0</v>
      </c>
      <c r="BC76" s="108">
        <v>0</v>
      </c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13">
        <f t="shared" si="55"/>
        <v>0</v>
      </c>
      <c r="BO76" s="71">
        <v>3</v>
      </c>
      <c r="BP76" s="28">
        <v>8</v>
      </c>
      <c r="BQ76" s="28"/>
      <c r="BR76" s="31"/>
      <c r="BS76" s="31"/>
      <c r="BT76" s="31"/>
      <c r="BU76" s="31"/>
      <c r="BV76" s="31"/>
      <c r="BW76" s="31"/>
      <c r="BX76" s="31"/>
      <c r="BY76" s="31"/>
      <c r="BZ76" s="31"/>
      <c r="CA76" s="228">
        <f t="shared" si="46"/>
        <v>11</v>
      </c>
      <c r="CB76" s="29">
        <v>15</v>
      </c>
      <c r="CC76" s="29">
        <v>0</v>
      </c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35">
        <f t="shared" si="47"/>
        <v>15</v>
      </c>
      <c r="CO76" s="184">
        <f t="shared" si="60"/>
        <v>564</v>
      </c>
      <c r="CP76" s="42">
        <f t="shared" si="61"/>
        <v>263</v>
      </c>
      <c r="CQ76" s="130">
        <f t="shared" si="62"/>
        <v>174</v>
      </c>
      <c r="CR76" s="185">
        <f t="shared" si="63"/>
        <v>738</v>
      </c>
      <c r="CS76" s="199">
        <f t="shared" si="56"/>
        <v>8</v>
      </c>
      <c r="CT76" s="38">
        <f t="shared" si="64"/>
        <v>0.23569023569023567</v>
      </c>
      <c r="CU76" s="38">
        <f t="shared" si="65"/>
        <v>3.3670033670033669E-2</v>
      </c>
      <c r="CV76" s="38">
        <f t="shared" si="66"/>
        <v>0</v>
      </c>
      <c r="CW76" s="38">
        <f t="shared" si="67"/>
        <v>0</v>
      </c>
      <c r="CX76" s="38">
        <f t="shared" si="68"/>
        <v>0</v>
      </c>
      <c r="CY76" s="38">
        <f t="shared" si="69"/>
        <v>0</v>
      </c>
      <c r="CZ76" s="38">
        <f t="shared" si="70"/>
        <v>0</v>
      </c>
      <c r="DA76" s="38">
        <f t="shared" si="71"/>
        <v>0</v>
      </c>
      <c r="DB76" s="38">
        <f t="shared" si="72"/>
        <v>0</v>
      </c>
      <c r="DC76" s="38">
        <f t="shared" si="73"/>
        <v>0</v>
      </c>
      <c r="DD76" s="38">
        <f t="shared" si="74"/>
        <v>0</v>
      </c>
      <c r="DE76" s="38">
        <f t="shared" si="75"/>
        <v>0</v>
      </c>
      <c r="DF76" s="242">
        <f t="shared" si="76"/>
        <v>0.26936026936026936</v>
      </c>
      <c r="DG76" s="56">
        <v>29.700000000000003</v>
      </c>
      <c r="DH76" s="202">
        <v>29.700000000000003</v>
      </c>
      <c r="DI76" s="193">
        <f t="shared" si="77"/>
        <v>38.610000000000007</v>
      </c>
      <c r="DJ76" s="210">
        <f t="shared" si="78"/>
        <v>50.49</v>
      </c>
      <c r="DK76" s="215">
        <v>33</v>
      </c>
      <c r="DL76" s="110">
        <v>8</v>
      </c>
      <c r="DM76" s="142">
        <v>59</v>
      </c>
      <c r="DN76" s="110">
        <v>9</v>
      </c>
      <c r="DO76" s="110"/>
      <c r="DP76" s="110"/>
      <c r="DQ76" s="110"/>
      <c r="DR76" s="110"/>
      <c r="DS76" s="110"/>
      <c r="DT76" s="110"/>
      <c r="DU76" s="110"/>
      <c r="DV76" s="110"/>
      <c r="DW76" s="110"/>
      <c r="DX76" s="110"/>
      <c r="DY76" s="110"/>
      <c r="DZ76" s="110"/>
      <c r="EA76" s="110"/>
      <c r="EB76" s="110"/>
      <c r="EC76" s="110"/>
      <c r="ED76" s="110"/>
      <c r="EE76" s="110"/>
      <c r="EF76" s="110"/>
      <c r="EG76" s="110"/>
      <c r="EH76" s="138"/>
    </row>
    <row r="77" spans="1:138" s="3" customFormat="1" ht="120" customHeight="1" thickBot="1" x14ac:dyDescent="0.3">
      <c r="A77" s="180">
        <v>69</v>
      </c>
      <c r="B77" s="158" t="s">
        <v>122</v>
      </c>
      <c r="C77" s="221" t="s">
        <v>169</v>
      </c>
      <c r="D77" s="193">
        <f t="shared" si="36"/>
        <v>246</v>
      </c>
      <c r="E77" s="22">
        <v>45</v>
      </c>
      <c r="F77" s="31">
        <v>114</v>
      </c>
      <c r="G77" s="31">
        <v>44</v>
      </c>
      <c r="H77" s="34">
        <v>9</v>
      </c>
      <c r="I77" s="121">
        <v>43</v>
      </c>
      <c r="J77" s="17">
        <f t="shared" si="57"/>
        <v>255</v>
      </c>
      <c r="K77" s="109">
        <v>12</v>
      </c>
      <c r="L77" s="109">
        <v>8</v>
      </c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86">
        <f t="shared" si="58"/>
        <v>20</v>
      </c>
      <c r="X77" s="109">
        <v>0</v>
      </c>
      <c r="Y77" s="109">
        <v>1</v>
      </c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90">
        <f t="shared" si="50"/>
        <v>1</v>
      </c>
      <c r="AK77" s="95">
        <f t="shared" si="51"/>
        <v>21</v>
      </c>
      <c r="AL77" s="98">
        <f t="shared" si="52"/>
        <v>108</v>
      </c>
      <c r="AM77" s="99">
        <f t="shared" si="59"/>
        <v>43</v>
      </c>
      <c r="AN77" s="100">
        <f t="shared" si="53"/>
        <v>115</v>
      </c>
      <c r="AO77" s="77">
        <v>3</v>
      </c>
      <c r="AP77" s="19">
        <v>2</v>
      </c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90">
        <f t="shared" si="54"/>
        <v>5</v>
      </c>
      <c r="BB77" s="109">
        <v>1</v>
      </c>
      <c r="BC77" s="109">
        <v>0</v>
      </c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13">
        <f t="shared" si="55"/>
        <v>1</v>
      </c>
      <c r="BO77" s="72">
        <v>1</v>
      </c>
      <c r="BP77" s="31">
        <v>0</v>
      </c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228">
        <f t="shared" si="46"/>
        <v>1</v>
      </c>
      <c r="CB77" s="31">
        <v>2</v>
      </c>
      <c r="CC77" s="31">
        <v>3</v>
      </c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235">
        <f t="shared" si="47"/>
        <v>5</v>
      </c>
      <c r="CO77" s="184">
        <f t="shared" si="60"/>
        <v>102</v>
      </c>
      <c r="CP77" s="42">
        <f t="shared" si="61"/>
        <v>43</v>
      </c>
      <c r="CQ77" s="130">
        <f t="shared" si="62"/>
        <v>109</v>
      </c>
      <c r="CR77" s="185">
        <f t="shared" si="63"/>
        <v>211</v>
      </c>
      <c r="CS77" s="199">
        <f t="shared" si="56"/>
        <v>5</v>
      </c>
      <c r="CT77" s="38">
        <f t="shared" si="64"/>
        <v>0.10101010101010099</v>
      </c>
      <c r="CU77" s="38">
        <f t="shared" si="65"/>
        <v>6.7340067340067339E-2</v>
      </c>
      <c r="CV77" s="38">
        <f t="shared" si="66"/>
        <v>0</v>
      </c>
      <c r="CW77" s="38">
        <f t="shared" si="67"/>
        <v>0</v>
      </c>
      <c r="CX77" s="38">
        <f t="shared" si="68"/>
        <v>0</v>
      </c>
      <c r="CY77" s="38">
        <f t="shared" si="69"/>
        <v>0</v>
      </c>
      <c r="CZ77" s="38">
        <f t="shared" si="70"/>
        <v>0</v>
      </c>
      <c r="DA77" s="38">
        <f t="shared" si="71"/>
        <v>0</v>
      </c>
      <c r="DB77" s="38">
        <f t="shared" si="72"/>
        <v>0</v>
      </c>
      <c r="DC77" s="38">
        <f t="shared" si="73"/>
        <v>0</v>
      </c>
      <c r="DD77" s="38">
        <f t="shared" si="74"/>
        <v>0</v>
      </c>
      <c r="DE77" s="38">
        <f t="shared" si="75"/>
        <v>0</v>
      </c>
      <c r="DF77" s="242">
        <f t="shared" si="76"/>
        <v>0.16835016835016833</v>
      </c>
      <c r="DG77" s="56">
        <v>29.700000000000003</v>
      </c>
      <c r="DH77" s="202">
        <v>29.700000000000003</v>
      </c>
      <c r="DI77" s="193">
        <f t="shared" si="77"/>
        <v>38.610000000000007</v>
      </c>
      <c r="DJ77" s="210">
        <f t="shared" si="78"/>
        <v>50.49</v>
      </c>
      <c r="DK77" s="216">
        <v>8</v>
      </c>
      <c r="DL77" s="111">
        <v>4</v>
      </c>
      <c r="DM77" s="143">
        <v>22</v>
      </c>
      <c r="DN77" s="111">
        <v>7</v>
      </c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1"/>
      <c r="ED77" s="111"/>
      <c r="EE77" s="111"/>
      <c r="EF77" s="111"/>
      <c r="EG77" s="111"/>
      <c r="EH77" s="139"/>
    </row>
    <row r="78" spans="1:138" ht="120" customHeight="1" thickBot="1" x14ac:dyDescent="0.3">
      <c r="A78" s="180">
        <v>70</v>
      </c>
      <c r="B78" s="158" t="s">
        <v>244</v>
      </c>
      <c r="C78" s="221" t="s">
        <v>170</v>
      </c>
      <c r="D78" s="193">
        <f t="shared" si="36"/>
        <v>175</v>
      </c>
      <c r="E78" s="18">
        <v>24</v>
      </c>
      <c r="F78" s="28">
        <v>64</v>
      </c>
      <c r="G78" s="28">
        <v>33</v>
      </c>
      <c r="H78" s="33">
        <v>128</v>
      </c>
      <c r="I78" s="121">
        <v>54</v>
      </c>
      <c r="J78" s="17">
        <f t="shared" si="57"/>
        <v>303</v>
      </c>
      <c r="K78" s="108">
        <v>4</v>
      </c>
      <c r="L78" s="108">
        <v>23</v>
      </c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86">
        <f t="shared" si="58"/>
        <v>27</v>
      </c>
      <c r="X78" s="108">
        <v>0</v>
      </c>
      <c r="Y78" s="108">
        <v>0</v>
      </c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90">
        <f t="shared" si="50"/>
        <v>0</v>
      </c>
      <c r="AK78" s="94">
        <f t="shared" si="51"/>
        <v>27</v>
      </c>
      <c r="AL78" s="98">
        <f t="shared" si="52"/>
        <v>105</v>
      </c>
      <c r="AM78" s="99">
        <f t="shared" si="59"/>
        <v>54</v>
      </c>
      <c r="AN78" s="100">
        <f t="shared" si="53"/>
        <v>64</v>
      </c>
      <c r="AO78" s="77">
        <v>10</v>
      </c>
      <c r="AP78" s="19">
        <v>9</v>
      </c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90">
        <f t="shared" si="54"/>
        <v>19</v>
      </c>
      <c r="BB78" s="108">
        <v>3</v>
      </c>
      <c r="BC78" s="108">
        <v>0</v>
      </c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13">
        <f t="shared" si="55"/>
        <v>3</v>
      </c>
      <c r="BO78" s="71">
        <v>2</v>
      </c>
      <c r="BP78" s="28">
        <v>1</v>
      </c>
      <c r="BQ78" s="28"/>
      <c r="BR78" s="28"/>
      <c r="BS78" s="28"/>
      <c r="BT78" s="28"/>
      <c r="BU78" s="28"/>
      <c r="BV78" s="28"/>
      <c r="BW78" s="28"/>
      <c r="BX78" s="28"/>
      <c r="BY78" s="28"/>
      <c r="BZ78" s="31"/>
      <c r="CA78" s="228">
        <f t="shared" si="46"/>
        <v>3</v>
      </c>
      <c r="CB78" s="28">
        <v>0</v>
      </c>
      <c r="CC78" s="28">
        <v>1</v>
      </c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35">
        <f t="shared" si="47"/>
        <v>1</v>
      </c>
      <c r="CO78" s="184">
        <f t="shared" si="60"/>
        <v>83</v>
      </c>
      <c r="CP78" s="42">
        <f t="shared" si="61"/>
        <v>54</v>
      </c>
      <c r="CQ78" s="130">
        <f t="shared" si="62"/>
        <v>60</v>
      </c>
      <c r="CR78" s="185">
        <f t="shared" si="63"/>
        <v>143</v>
      </c>
      <c r="CS78" s="199">
        <f t="shared" si="56"/>
        <v>19</v>
      </c>
      <c r="CT78" s="38">
        <f t="shared" si="64"/>
        <v>0.33670033670033667</v>
      </c>
      <c r="CU78" s="38">
        <f t="shared" si="65"/>
        <v>0.30303030303030298</v>
      </c>
      <c r="CV78" s="38">
        <f t="shared" si="66"/>
        <v>0</v>
      </c>
      <c r="CW78" s="38">
        <f t="shared" si="67"/>
        <v>0</v>
      </c>
      <c r="CX78" s="38">
        <f t="shared" si="68"/>
        <v>0</v>
      </c>
      <c r="CY78" s="38">
        <f t="shared" si="69"/>
        <v>0</v>
      </c>
      <c r="CZ78" s="38">
        <f t="shared" si="70"/>
        <v>0</v>
      </c>
      <c r="DA78" s="38">
        <f t="shared" si="71"/>
        <v>0</v>
      </c>
      <c r="DB78" s="38">
        <f t="shared" si="72"/>
        <v>0</v>
      </c>
      <c r="DC78" s="38">
        <f t="shared" si="73"/>
        <v>0</v>
      </c>
      <c r="DD78" s="38">
        <f t="shared" si="74"/>
        <v>0</v>
      </c>
      <c r="DE78" s="38">
        <f t="shared" si="75"/>
        <v>0</v>
      </c>
      <c r="DF78" s="242">
        <f t="shared" si="76"/>
        <v>0.63973063973063971</v>
      </c>
      <c r="DG78" s="56">
        <v>29.700000000000003</v>
      </c>
      <c r="DH78" s="202">
        <v>29.700000000000003</v>
      </c>
      <c r="DI78" s="193">
        <f t="shared" si="77"/>
        <v>38.610000000000007</v>
      </c>
      <c r="DJ78" s="210">
        <f t="shared" si="78"/>
        <v>50.49</v>
      </c>
      <c r="DK78" s="215">
        <v>11</v>
      </c>
      <c r="DL78" s="110">
        <v>9</v>
      </c>
      <c r="DM78" s="142">
        <v>53</v>
      </c>
      <c r="DN78" s="110">
        <v>19</v>
      </c>
      <c r="DO78" s="110"/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0"/>
      <c r="EE78" s="110"/>
      <c r="EF78" s="110"/>
      <c r="EG78" s="110"/>
      <c r="EH78" s="138"/>
    </row>
    <row r="79" spans="1:138" ht="120" customHeight="1" thickBot="1" x14ac:dyDescent="0.3">
      <c r="A79" s="180">
        <v>71</v>
      </c>
      <c r="B79" s="158" t="s">
        <v>66</v>
      </c>
      <c r="C79" s="221" t="s">
        <v>171</v>
      </c>
      <c r="D79" s="193">
        <f t="shared" si="36"/>
        <v>441</v>
      </c>
      <c r="E79" s="18">
        <v>317</v>
      </c>
      <c r="F79" s="28">
        <v>0</v>
      </c>
      <c r="G79" s="28">
        <v>76</v>
      </c>
      <c r="H79" s="33">
        <v>3</v>
      </c>
      <c r="I79" s="121">
        <v>48</v>
      </c>
      <c r="J79" s="17">
        <f t="shared" si="57"/>
        <v>444</v>
      </c>
      <c r="K79" s="108">
        <v>37</v>
      </c>
      <c r="L79" s="108">
        <v>26</v>
      </c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86">
        <f t="shared" si="58"/>
        <v>63</v>
      </c>
      <c r="X79" s="108">
        <v>1</v>
      </c>
      <c r="Y79" s="108">
        <v>0</v>
      </c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90">
        <f t="shared" si="50"/>
        <v>1</v>
      </c>
      <c r="AK79" s="94">
        <f t="shared" si="51"/>
        <v>64</v>
      </c>
      <c r="AL79" s="98">
        <f t="shared" si="52"/>
        <v>428</v>
      </c>
      <c r="AM79" s="99">
        <f t="shared" si="59"/>
        <v>48</v>
      </c>
      <c r="AN79" s="100">
        <f t="shared" si="53"/>
        <v>1</v>
      </c>
      <c r="AO79" s="77">
        <v>18</v>
      </c>
      <c r="AP79" s="19">
        <v>11</v>
      </c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90">
        <f t="shared" si="54"/>
        <v>29</v>
      </c>
      <c r="BB79" s="108">
        <v>0</v>
      </c>
      <c r="BC79" s="108">
        <v>0</v>
      </c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13">
        <f t="shared" si="55"/>
        <v>0</v>
      </c>
      <c r="BO79" s="71">
        <v>5</v>
      </c>
      <c r="BP79" s="28">
        <v>0</v>
      </c>
      <c r="BQ79" s="28"/>
      <c r="BR79" s="28"/>
      <c r="BS79" s="28"/>
      <c r="BT79" s="28"/>
      <c r="BU79" s="28"/>
      <c r="BV79" s="28"/>
      <c r="BW79" s="28"/>
      <c r="BX79" s="28"/>
      <c r="BY79" s="28"/>
      <c r="BZ79" s="31"/>
      <c r="CA79" s="228">
        <f t="shared" si="46"/>
        <v>5</v>
      </c>
      <c r="CB79" s="28">
        <v>0</v>
      </c>
      <c r="CC79" s="28">
        <v>0</v>
      </c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35">
        <f t="shared" si="47"/>
        <v>0</v>
      </c>
      <c r="CO79" s="184">
        <f t="shared" si="60"/>
        <v>394</v>
      </c>
      <c r="CP79" s="42">
        <f t="shared" si="61"/>
        <v>48</v>
      </c>
      <c r="CQ79" s="130">
        <f t="shared" si="62"/>
        <v>1</v>
      </c>
      <c r="CR79" s="185">
        <f t="shared" si="63"/>
        <v>395</v>
      </c>
      <c r="CS79" s="199">
        <f t="shared" si="56"/>
        <v>29</v>
      </c>
      <c r="CT79" s="38">
        <f t="shared" si="64"/>
        <v>0.60606060606060597</v>
      </c>
      <c r="CU79" s="38">
        <f t="shared" si="65"/>
        <v>0.37037037037037035</v>
      </c>
      <c r="CV79" s="38">
        <f t="shared" si="66"/>
        <v>0</v>
      </c>
      <c r="CW79" s="38">
        <f t="shared" si="67"/>
        <v>0</v>
      </c>
      <c r="CX79" s="38">
        <f t="shared" si="68"/>
        <v>0</v>
      </c>
      <c r="CY79" s="38">
        <f t="shared" si="69"/>
        <v>0</v>
      </c>
      <c r="CZ79" s="38">
        <f t="shared" si="70"/>
        <v>0</v>
      </c>
      <c r="DA79" s="38">
        <f t="shared" si="71"/>
        <v>0</v>
      </c>
      <c r="DB79" s="38">
        <f t="shared" si="72"/>
        <v>0</v>
      </c>
      <c r="DC79" s="38">
        <f t="shared" si="73"/>
        <v>0</v>
      </c>
      <c r="DD79" s="38">
        <f t="shared" si="74"/>
        <v>0</v>
      </c>
      <c r="DE79" s="38">
        <f t="shared" si="75"/>
        <v>0</v>
      </c>
      <c r="DF79" s="242">
        <f t="shared" si="76"/>
        <v>0.97643097643097632</v>
      </c>
      <c r="DG79" s="56">
        <v>29.700000000000003</v>
      </c>
      <c r="DH79" s="202">
        <v>29.700000000000003</v>
      </c>
      <c r="DI79" s="193">
        <f t="shared" si="77"/>
        <v>38.610000000000007</v>
      </c>
      <c r="DJ79" s="210">
        <f t="shared" si="78"/>
        <v>50.49</v>
      </c>
      <c r="DK79" s="215">
        <v>89</v>
      </c>
      <c r="DL79" s="110">
        <v>17</v>
      </c>
      <c r="DM79" s="142">
        <v>101</v>
      </c>
      <c r="DN79" s="110">
        <v>28</v>
      </c>
      <c r="DO79" s="110"/>
      <c r="DP79" s="110"/>
      <c r="DQ79" s="110"/>
      <c r="DR79" s="110"/>
      <c r="DS79" s="110"/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0"/>
      <c r="EE79" s="110"/>
      <c r="EF79" s="110"/>
      <c r="EG79" s="110"/>
      <c r="EH79" s="138"/>
    </row>
    <row r="80" spans="1:138" ht="120" customHeight="1" thickBot="1" x14ac:dyDescent="0.3">
      <c r="A80" s="180">
        <v>72</v>
      </c>
      <c r="B80" s="158" t="s">
        <v>67</v>
      </c>
      <c r="C80" s="221" t="s">
        <v>172</v>
      </c>
      <c r="D80" s="193">
        <f t="shared" si="36"/>
        <v>386</v>
      </c>
      <c r="E80" s="18">
        <v>33</v>
      </c>
      <c r="F80" s="28">
        <v>164</v>
      </c>
      <c r="G80" s="28">
        <v>32</v>
      </c>
      <c r="H80" s="33">
        <v>49</v>
      </c>
      <c r="I80" s="121">
        <v>157</v>
      </c>
      <c r="J80" s="17">
        <f t="shared" si="57"/>
        <v>435</v>
      </c>
      <c r="K80" s="108">
        <v>21</v>
      </c>
      <c r="L80" s="108">
        <v>7</v>
      </c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86">
        <f t="shared" si="58"/>
        <v>28</v>
      </c>
      <c r="X80" s="108">
        <v>1</v>
      </c>
      <c r="Y80" s="108">
        <v>2</v>
      </c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90">
        <f t="shared" si="50"/>
        <v>3</v>
      </c>
      <c r="AK80" s="94">
        <f t="shared" si="51"/>
        <v>31</v>
      </c>
      <c r="AL80" s="98">
        <f t="shared" si="52"/>
        <v>218</v>
      </c>
      <c r="AM80" s="99">
        <f t="shared" si="59"/>
        <v>157</v>
      </c>
      <c r="AN80" s="100">
        <f t="shared" si="53"/>
        <v>167</v>
      </c>
      <c r="AO80" s="77">
        <v>13</v>
      </c>
      <c r="AP80" s="19">
        <v>12</v>
      </c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90">
        <f t="shared" si="54"/>
        <v>25</v>
      </c>
      <c r="BB80" s="108">
        <v>0</v>
      </c>
      <c r="BC80" s="108">
        <v>0</v>
      </c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13">
        <f t="shared" si="55"/>
        <v>0</v>
      </c>
      <c r="BO80" s="71">
        <v>2</v>
      </c>
      <c r="BP80" s="28">
        <v>0</v>
      </c>
      <c r="BQ80" s="28"/>
      <c r="BR80" s="28"/>
      <c r="BS80" s="28"/>
      <c r="BT80" s="28"/>
      <c r="BU80" s="28"/>
      <c r="BV80" s="28"/>
      <c r="BW80" s="28"/>
      <c r="BX80" s="28"/>
      <c r="BY80" s="28"/>
      <c r="BZ80" s="31"/>
      <c r="CA80" s="228">
        <f t="shared" ref="CA80:CA102" si="79">SUM(BO80:BZ80)</f>
        <v>2</v>
      </c>
      <c r="CB80" s="28">
        <v>0</v>
      </c>
      <c r="CC80" s="28">
        <v>0</v>
      </c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35">
        <f t="shared" si="47"/>
        <v>0</v>
      </c>
      <c r="CO80" s="184">
        <f t="shared" si="60"/>
        <v>191</v>
      </c>
      <c r="CP80" s="42">
        <f t="shared" si="61"/>
        <v>157</v>
      </c>
      <c r="CQ80" s="130">
        <f t="shared" si="62"/>
        <v>167</v>
      </c>
      <c r="CR80" s="185">
        <f t="shared" si="63"/>
        <v>358</v>
      </c>
      <c r="CS80" s="199">
        <f t="shared" si="56"/>
        <v>25</v>
      </c>
      <c r="CT80" s="38">
        <f t="shared" si="64"/>
        <v>0.43771043771043766</v>
      </c>
      <c r="CU80" s="38">
        <f t="shared" si="65"/>
        <v>0.40404040404040398</v>
      </c>
      <c r="CV80" s="38">
        <f t="shared" si="66"/>
        <v>0</v>
      </c>
      <c r="CW80" s="38">
        <f t="shared" si="67"/>
        <v>0</v>
      </c>
      <c r="CX80" s="38">
        <f t="shared" si="68"/>
        <v>0</v>
      </c>
      <c r="CY80" s="38">
        <f t="shared" si="69"/>
        <v>0</v>
      </c>
      <c r="CZ80" s="38">
        <f t="shared" si="70"/>
        <v>0</v>
      </c>
      <c r="DA80" s="38">
        <f t="shared" si="71"/>
        <v>0</v>
      </c>
      <c r="DB80" s="38">
        <f t="shared" si="72"/>
        <v>0</v>
      </c>
      <c r="DC80" s="38">
        <f t="shared" si="73"/>
        <v>0</v>
      </c>
      <c r="DD80" s="38">
        <f t="shared" si="74"/>
        <v>0</v>
      </c>
      <c r="DE80" s="38">
        <f t="shared" si="75"/>
        <v>0</v>
      </c>
      <c r="DF80" s="242">
        <f t="shared" si="76"/>
        <v>0.84175084175084169</v>
      </c>
      <c r="DG80" s="56">
        <v>29.700000000000003</v>
      </c>
      <c r="DH80" s="202">
        <v>29.700000000000003</v>
      </c>
      <c r="DI80" s="193">
        <f t="shared" si="77"/>
        <v>38.610000000000007</v>
      </c>
      <c r="DJ80" s="210">
        <f t="shared" si="78"/>
        <v>50.49</v>
      </c>
      <c r="DK80" s="215">
        <v>62</v>
      </c>
      <c r="DL80" s="110">
        <v>13</v>
      </c>
      <c r="DM80" s="142">
        <v>85</v>
      </c>
      <c r="DN80" s="110">
        <v>26</v>
      </c>
      <c r="DO80" s="110"/>
      <c r="DP80" s="110"/>
      <c r="DQ80" s="110"/>
      <c r="DR80" s="110"/>
      <c r="DS80" s="110"/>
      <c r="DT80" s="110"/>
      <c r="DU80" s="110"/>
      <c r="DV80" s="110"/>
      <c r="DW80" s="110"/>
      <c r="DX80" s="110"/>
      <c r="DY80" s="110"/>
      <c r="DZ80" s="110"/>
      <c r="EA80" s="110"/>
      <c r="EB80" s="110"/>
      <c r="EC80" s="110"/>
      <c r="ED80" s="110"/>
      <c r="EE80" s="110"/>
      <c r="EF80" s="110"/>
      <c r="EG80" s="110"/>
      <c r="EH80" s="138"/>
    </row>
    <row r="81" spans="1:138" ht="120" customHeight="1" thickBot="1" x14ac:dyDescent="0.3">
      <c r="A81" s="180">
        <v>73</v>
      </c>
      <c r="B81" s="158" t="s">
        <v>68</v>
      </c>
      <c r="C81" s="221" t="s">
        <v>173</v>
      </c>
      <c r="D81" s="193">
        <f t="shared" si="36"/>
        <v>85</v>
      </c>
      <c r="E81" s="18">
        <v>33</v>
      </c>
      <c r="F81" s="28">
        <v>0</v>
      </c>
      <c r="G81" s="28">
        <v>18</v>
      </c>
      <c r="H81" s="28">
        <v>12</v>
      </c>
      <c r="I81" s="121">
        <v>34</v>
      </c>
      <c r="J81" s="17">
        <f t="shared" si="57"/>
        <v>97</v>
      </c>
      <c r="K81" s="109">
        <v>23</v>
      </c>
      <c r="L81" s="109">
        <v>13</v>
      </c>
      <c r="M81" s="109"/>
      <c r="N81" s="109"/>
      <c r="O81" s="109"/>
      <c r="P81" s="109"/>
      <c r="Q81" s="109"/>
      <c r="R81" s="109"/>
      <c r="S81" s="109"/>
      <c r="T81" s="109"/>
      <c r="U81" s="108"/>
      <c r="V81" s="108"/>
      <c r="W81" s="86">
        <f t="shared" si="58"/>
        <v>36</v>
      </c>
      <c r="X81" s="108">
        <v>3</v>
      </c>
      <c r="Y81" s="108">
        <v>2</v>
      </c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90">
        <f t="shared" si="50"/>
        <v>5</v>
      </c>
      <c r="AK81" s="94">
        <f t="shared" si="51"/>
        <v>41</v>
      </c>
      <c r="AL81" s="98">
        <f t="shared" si="52"/>
        <v>103</v>
      </c>
      <c r="AM81" s="99">
        <f t="shared" si="59"/>
        <v>34</v>
      </c>
      <c r="AN81" s="100">
        <f t="shared" si="53"/>
        <v>5</v>
      </c>
      <c r="AO81" s="77">
        <v>7</v>
      </c>
      <c r="AP81" s="19">
        <v>9</v>
      </c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90">
        <f t="shared" si="54"/>
        <v>16</v>
      </c>
      <c r="BB81" s="108">
        <v>0</v>
      </c>
      <c r="BC81" s="108">
        <v>0</v>
      </c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13">
        <f t="shared" si="55"/>
        <v>0</v>
      </c>
      <c r="BO81" s="71">
        <v>1</v>
      </c>
      <c r="BP81" s="28">
        <v>1</v>
      </c>
      <c r="BQ81" s="28"/>
      <c r="BR81" s="28"/>
      <c r="BS81" s="28"/>
      <c r="BT81" s="28"/>
      <c r="BU81" s="28"/>
      <c r="BV81" s="28"/>
      <c r="BW81" s="28"/>
      <c r="BX81" s="28"/>
      <c r="BY81" s="28"/>
      <c r="BZ81" s="31"/>
      <c r="CA81" s="228">
        <f t="shared" si="79"/>
        <v>2</v>
      </c>
      <c r="CB81" s="28">
        <v>1</v>
      </c>
      <c r="CC81" s="28">
        <v>3</v>
      </c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35">
        <f t="shared" si="47"/>
        <v>4</v>
      </c>
      <c r="CO81" s="184">
        <f t="shared" si="60"/>
        <v>85</v>
      </c>
      <c r="CP81" s="42">
        <f t="shared" si="61"/>
        <v>34</v>
      </c>
      <c r="CQ81" s="130">
        <f t="shared" si="62"/>
        <v>1</v>
      </c>
      <c r="CR81" s="185">
        <f t="shared" si="63"/>
        <v>86</v>
      </c>
      <c r="CS81" s="199">
        <f t="shared" si="56"/>
        <v>16</v>
      </c>
      <c r="CT81" s="38">
        <f t="shared" si="64"/>
        <v>0.23569023569023567</v>
      </c>
      <c r="CU81" s="38">
        <f t="shared" si="65"/>
        <v>0.30303030303030298</v>
      </c>
      <c r="CV81" s="38">
        <f t="shared" si="66"/>
        <v>0</v>
      </c>
      <c r="CW81" s="38">
        <f t="shared" si="67"/>
        <v>0</v>
      </c>
      <c r="CX81" s="38">
        <f t="shared" si="68"/>
        <v>0</v>
      </c>
      <c r="CY81" s="38">
        <f t="shared" si="69"/>
        <v>0</v>
      </c>
      <c r="CZ81" s="38">
        <f t="shared" si="70"/>
        <v>0</v>
      </c>
      <c r="DA81" s="38">
        <f t="shared" si="71"/>
        <v>0</v>
      </c>
      <c r="DB81" s="38">
        <f t="shared" si="72"/>
        <v>0</v>
      </c>
      <c r="DC81" s="38">
        <f t="shared" si="73"/>
        <v>0</v>
      </c>
      <c r="DD81" s="38">
        <f t="shared" si="74"/>
        <v>0</v>
      </c>
      <c r="DE81" s="38">
        <f t="shared" si="75"/>
        <v>0</v>
      </c>
      <c r="DF81" s="242">
        <f t="shared" si="76"/>
        <v>0.53872053872053871</v>
      </c>
      <c r="DG81" s="56">
        <v>29.700000000000003</v>
      </c>
      <c r="DH81" s="202">
        <v>29.700000000000003</v>
      </c>
      <c r="DI81" s="193">
        <f t="shared" si="77"/>
        <v>38.610000000000007</v>
      </c>
      <c r="DJ81" s="210">
        <f t="shared" si="78"/>
        <v>50.49</v>
      </c>
      <c r="DK81" s="215">
        <v>75</v>
      </c>
      <c r="DL81" s="110">
        <v>10</v>
      </c>
      <c r="DM81" s="142">
        <v>109</v>
      </c>
      <c r="DN81" s="110">
        <v>21</v>
      </c>
      <c r="DO81" s="110"/>
      <c r="DP81" s="110"/>
      <c r="DQ81" s="110"/>
      <c r="DR81" s="110"/>
      <c r="DS81" s="110"/>
      <c r="DT81" s="110"/>
      <c r="DU81" s="110"/>
      <c r="DV81" s="110"/>
      <c r="DW81" s="110"/>
      <c r="DX81" s="110"/>
      <c r="DY81" s="110"/>
      <c r="DZ81" s="110"/>
      <c r="EA81" s="110"/>
      <c r="EB81" s="110"/>
      <c r="EC81" s="110"/>
      <c r="ED81" s="110"/>
      <c r="EE81" s="110"/>
      <c r="EF81" s="110"/>
      <c r="EG81" s="110"/>
      <c r="EH81" s="138"/>
    </row>
    <row r="82" spans="1:138" ht="120" customHeight="1" thickBot="1" x14ac:dyDescent="0.3">
      <c r="A82" s="180">
        <v>74</v>
      </c>
      <c r="B82" s="158" t="s">
        <v>69</v>
      </c>
      <c r="C82" s="221" t="s">
        <v>174</v>
      </c>
      <c r="D82" s="193">
        <f t="shared" si="36"/>
        <v>10</v>
      </c>
      <c r="E82" s="18">
        <v>5</v>
      </c>
      <c r="F82" s="28">
        <v>1</v>
      </c>
      <c r="G82" s="28">
        <v>1</v>
      </c>
      <c r="H82" s="28">
        <v>2</v>
      </c>
      <c r="I82" s="121">
        <v>3</v>
      </c>
      <c r="J82" s="17">
        <f t="shared" si="57"/>
        <v>12</v>
      </c>
      <c r="K82" s="108">
        <v>2</v>
      </c>
      <c r="L82" s="108">
        <v>2</v>
      </c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86">
        <f t="shared" si="58"/>
        <v>4</v>
      </c>
      <c r="X82" s="108">
        <v>4</v>
      </c>
      <c r="Y82" s="108">
        <v>1</v>
      </c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90">
        <f t="shared" si="50"/>
        <v>5</v>
      </c>
      <c r="AK82" s="94">
        <f t="shared" si="51"/>
        <v>9</v>
      </c>
      <c r="AL82" s="98">
        <f t="shared" si="52"/>
        <v>12</v>
      </c>
      <c r="AM82" s="99">
        <f t="shared" si="59"/>
        <v>3</v>
      </c>
      <c r="AN82" s="100">
        <f t="shared" si="53"/>
        <v>6</v>
      </c>
      <c r="AO82" s="77">
        <v>1</v>
      </c>
      <c r="AP82" s="19">
        <v>0</v>
      </c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90">
        <f t="shared" si="54"/>
        <v>1</v>
      </c>
      <c r="BB82" s="108">
        <v>0</v>
      </c>
      <c r="BC82" s="108">
        <v>0</v>
      </c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13">
        <f t="shared" si="55"/>
        <v>0</v>
      </c>
      <c r="BO82" s="71">
        <v>1</v>
      </c>
      <c r="BP82" s="28">
        <v>0</v>
      </c>
      <c r="BQ82" s="28"/>
      <c r="BR82" s="28"/>
      <c r="BS82" s="28"/>
      <c r="BT82" s="28"/>
      <c r="BU82" s="28"/>
      <c r="BV82" s="28"/>
      <c r="BW82" s="28"/>
      <c r="BX82" s="28"/>
      <c r="BY82" s="28"/>
      <c r="BZ82" s="31"/>
      <c r="CA82" s="228">
        <f t="shared" si="79"/>
        <v>1</v>
      </c>
      <c r="CB82" s="28">
        <v>0</v>
      </c>
      <c r="CC82" s="28">
        <v>0</v>
      </c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35">
        <f t="shared" si="47"/>
        <v>0</v>
      </c>
      <c r="CO82" s="184">
        <f t="shared" si="60"/>
        <v>10</v>
      </c>
      <c r="CP82" s="42">
        <f t="shared" si="61"/>
        <v>3</v>
      </c>
      <c r="CQ82" s="130">
        <f t="shared" si="62"/>
        <v>6</v>
      </c>
      <c r="CR82" s="185">
        <f t="shared" si="63"/>
        <v>16</v>
      </c>
      <c r="CS82" s="199">
        <f t="shared" si="56"/>
        <v>1</v>
      </c>
      <c r="CT82" s="38">
        <f t="shared" si="64"/>
        <v>3.3670033670033669E-2</v>
      </c>
      <c r="CU82" s="38">
        <f t="shared" si="65"/>
        <v>0</v>
      </c>
      <c r="CV82" s="38">
        <f t="shared" si="66"/>
        <v>0</v>
      </c>
      <c r="CW82" s="38">
        <f t="shared" si="67"/>
        <v>0</v>
      </c>
      <c r="CX82" s="38">
        <f t="shared" si="68"/>
        <v>0</v>
      </c>
      <c r="CY82" s="38">
        <f t="shared" si="69"/>
        <v>0</v>
      </c>
      <c r="CZ82" s="38">
        <f t="shared" si="70"/>
        <v>0</v>
      </c>
      <c r="DA82" s="38">
        <f t="shared" si="71"/>
        <v>0</v>
      </c>
      <c r="DB82" s="38">
        <f t="shared" si="72"/>
        <v>0</v>
      </c>
      <c r="DC82" s="38">
        <f t="shared" si="73"/>
        <v>0</v>
      </c>
      <c r="DD82" s="38">
        <f t="shared" si="74"/>
        <v>0</v>
      </c>
      <c r="DE82" s="38">
        <f t="shared" si="75"/>
        <v>0</v>
      </c>
      <c r="DF82" s="242">
        <f t="shared" si="76"/>
        <v>3.3670033670033669E-2</v>
      </c>
      <c r="DG82" s="56">
        <v>29.700000000000003</v>
      </c>
      <c r="DH82" s="202">
        <v>29.700000000000003</v>
      </c>
      <c r="DI82" s="193">
        <f t="shared" si="77"/>
        <v>38.610000000000007</v>
      </c>
      <c r="DJ82" s="210">
        <f t="shared" si="78"/>
        <v>50.49</v>
      </c>
      <c r="DK82" s="215">
        <v>21</v>
      </c>
      <c r="DL82" s="110">
        <v>1</v>
      </c>
      <c r="DM82" s="142">
        <v>26</v>
      </c>
      <c r="DN82" s="110">
        <v>1</v>
      </c>
      <c r="DO82" s="110"/>
      <c r="DP82" s="110"/>
      <c r="DQ82" s="110"/>
      <c r="DR82" s="110"/>
      <c r="DS82" s="110"/>
      <c r="DT82" s="110"/>
      <c r="DU82" s="110"/>
      <c r="DV82" s="110"/>
      <c r="DW82" s="110"/>
      <c r="DX82" s="110"/>
      <c r="DY82" s="110"/>
      <c r="DZ82" s="110"/>
      <c r="EA82" s="110"/>
      <c r="EB82" s="110"/>
      <c r="EC82" s="110"/>
      <c r="ED82" s="110"/>
      <c r="EE82" s="110"/>
      <c r="EF82" s="110"/>
      <c r="EG82" s="110"/>
      <c r="EH82" s="138"/>
    </row>
    <row r="83" spans="1:138" ht="120" customHeight="1" thickBot="1" x14ac:dyDescent="0.3">
      <c r="A83" s="180">
        <v>75</v>
      </c>
      <c r="B83" s="158" t="s">
        <v>106</v>
      </c>
      <c r="C83" s="221" t="s">
        <v>175</v>
      </c>
      <c r="D83" s="193">
        <f t="shared" si="36"/>
        <v>744</v>
      </c>
      <c r="E83" s="18">
        <v>349</v>
      </c>
      <c r="F83" s="28">
        <v>374</v>
      </c>
      <c r="G83" s="28">
        <v>20</v>
      </c>
      <c r="H83" s="33">
        <v>15</v>
      </c>
      <c r="I83" s="121">
        <v>1</v>
      </c>
      <c r="J83" s="17">
        <f t="shared" si="57"/>
        <v>759</v>
      </c>
      <c r="K83" s="108">
        <v>17</v>
      </c>
      <c r="L83" s="108">
        <v>6</v>
      </c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86">
        <f t="shared" si="58"/>
        <v>23</v>
      </c>
      <c r="X83" s="108">
        <v>22</v>
      </c>
      <c r="Y83" s="108">
        <v>4</v>
      </c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90">
        <f t="shared" si="50"/>
        <v>26</v>
      </c>
      <c r="AK83" s="94">
        <f t="shared" si="51"/>
        <v>49</v>
      </c>
      <c r="AL83" s="98">
        <f t="shared" si="52"/>
        <v>373</v>
      </c>
      <c r="AM83" s="99">
        <f t="shared" si="59"/>
        <v>1</v>
      </c>
      <c r="AN83" s="100">
        <f t="shared" si="53"/>
        <v>400</v>
      </c>
      <c r="AO83" s="77">
        <v>25</v>
      </c>
      <c r="AP83" s="19">
        <v>7</v>
      </c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90">
        <f t="shared" si="54"/>
        <v>32</v>
      </c>
      <c r="BB83" s="108">
        <v>0</v>
      </c>
      <c r="BC83" s="108">
        <v>1</v>
      </c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13">
        <f t="shared" si="55"/>
        <v>1</v>
      </c>
      <c r="BO83" s="71">
        <v>13</v>
      </c>
      <c r="BP83" s="28">
        <v>1</v>
      </c>
      <c r="BQ83" s="28"/>
      <c r="BR83" s="28"/>
      <c r="BS83" s="28"/>
      <c r="BT83" s="28"/>
      <c r="BU83" s="28"/>
      <c r="BV83" s="28"/>
      <c r="BW83" s="28"/>
      <c r="BX83" s="28"/>
      <c r="BY83" s="28"/>
      <c r="BZ83" s="31"/>
      <c r="CA83" s="228">
        <f t="shared" si="79"/>
        <v>14</v>
      </c>
      <c r="CB83" s="28">
        <v>4</v>
      </c>
      <c r="CC83" s="28">
        <v>1</v>
      </c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35">
        <f>SUM(CB83:CM83)</f>
        <v>5</v>
      </c>
      <c r="CO83" s="184">
        <f>AL83-BA83-CA83</f>
        <v>327</v>
      </c>
      <c r="CP83" s="42">
        <f t="shared" si="61"/>
        <v>1</v>
      </c>
      <c r="CQ83" s="130">
        <f t="shared" si="62"/>
        <v>394</v>
      </c>
      <c r="CR83" s="185">
        <f t="shared" si="63"/>
        <v>721</v>
      </c>
      <c r="CS83" s="199">
        <f t="shared" si="56"/>
        <v>32</v>
      </c>
      <c r="CT83" s="38">
        <f t="shared" si="64"/>
        <v>0.48100048100048098</v>
      </c>
      <c r="CU83" s="38">
        <f t="shared" si="65"/>
        <v>0.13468013468013468</v>
      </c>
      <c r="CV83" s="38">
        <f t="shared" si="66"/>
        <v>0</v>
      </c>
      <c r="CW83" s="38">
        <f t="shared" si="67"/>
        <v>0</v>
      </c>
      <c r="CX83" s="38">
        <f t="shared" si="68"/>
        <v>0</v>
      </c>
      <c r="CY83" s="38">
        <f t="shared" si="69"/>
        <v>0</v>
      </c>
      <c r="CZ83" s="38">
        <f t="shared" si="70"/>
        <v>0</v>
      </c>
      <c r="DA83" s="38">
        <f t="shared" si="71"/>
        <v>0</v>
      </c>
      <c r="DB83" s="38">
        <f t="shared" si="72"/>
        <v>0</v>
      </c>
      <c r="DC83" s="38">
        <f t="shared" si="73"/>
        <v>0</v>
      </c>
      <c r="DD83" s="38">
        <f t="shared" si="74"/>
        <v>0</v>
      </c>
      <c r="DE83" s="38">
        <f t="shared" si="75"/>
        <v>0</v>
      </c>
      <c r="DF83" s="242">
        <f>SUM(CT83:DE83)</f>
        <v>0.61568061568061561</v>
      </c>
      <c r="DG83" s="56">
        <v>51.975000000000001</v>
      </c>
      <c r="DH83" s="202">
        <v>51.975000000000001</v>
      </c>
      <c r="DI83" s="193">
        <f t="shared" si="77"/>
        <v>67.56750000000001</v>
      </c>
      <c r="DJ83" s="210">
        <f t="shared" si="78"/>
        <v>88.357500000000002</v>
      </c>
      <c r="DK83" s="215">
        <v>69</v>
      </c>
      <c r="DL83" s="110">
        <v>28</v>
      </c>
      <c r="DM83" s="142">
        <v>131</v>
      </c>
      <c r="DN83" s="110">
        <v>37</v>
      </c>
      <c r="DO83" s="110"/>
      <c r="DP83" s="110"/>
      <c r="DQ83" s="110"/>
      <c r="DR83" s="110"/>
      <c r="DS83" s="110"/>
      <c r="DT83" s="110"/>
      <c r="DU83" s="110"/>
      <c r="DV83" s="110"/>
      <c r="DW83" s="110"/>
      <c r="DX83" s="110"/>
      <c r="DY83" s="110"/>
      <c r="DZ83" s="110"/>
      <c r="EA83" s="110"/>
      <c r="EB83" s="110"/>
      <c r="EC83" s="110"/>
      <c r="ED83" s="110"/>
      <c r="EE83" s="110"/>
      <c r="EF83" s="110"/>
      <c r="EG83" s="110"/>
      <c r="EH83" s="138"/>
    </row>
    <row r="84" spans="1:138" ht="120" customHeight="1" thickBot="1" x14ac:dyDescent="0.3">
      <c r="A84" s="180">
        <v>76</v>
      </c>
      <c r="B84" s="158" t="s">
        <v>107</v>
      </c>
      <c r="C84" s="221" t="s">
        <v>176</v>
      </c>
      <c r="D84" s="193">
        <f t="shared" si="36"/>
        <v>764</v>
      </c>
      <c r="E84" s="18">
        <v>376</v>
      </c>
      <c r="F84" s="28">
        <v>362</v>
      </c>
      <c r="G84" s="28">
        <v>26</v>
      </c>
      <c r="H84" s="33">
        <v>26</v>
      </c>
      <c r="I84" s="121">
        <v>0</v>
      </c>
      <c r="J84" s="17">
        <f t="shared" si="57"/>
        <v>790</v>
      </c>
      <c r="K84" s="108">
        <v>16</v>
      </c>
      <c r="L84" s="108">
        <v>14</v>
      </c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86">
        <f t="shared" si="58"/>
        <v>30</v>
      </c>
      <c r="X84" s="108">
        <v>21</v>
      </c>
      <c r="Y84" s="108">
        <v>5</v>
      </c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90">
        <f t="shared" si="50"/>
        <v>26</v>
      </c>
      <c r="AK84" s="94">
        <f t="shared" si="51"/>
        <v>56</v>
      </c>
      <c r="AL84" s="98">
        <f t="shared" si="52"/>
        <v>406</v>
      </c>
      <c r="AM84" s="99">
        <f t="shared" si="59"/>
        <v>0</v>
      </c>
      <c r="AN84" s="100">
        <f t="shared" si="53"/>
        <v>388</v>
      </c>
      <c r="AO84" s="77">
        <v>30</v>
      </c>
      <c r="AP84" s="19">
        <v>8</v>
      </c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90">
        <f t="shared" si="54"/>
        <v>38</v>
      </c>
      <c r="BB84" s="108">
        <v>0</v>
      </c>
      <c r="BC84" s="108">
        <v>2</v>
      </c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13">
        <f t="shared" si="55"/>
        <v>2</v>
      </c>
      <c r="BO84" s="71">
        <v>5</v>
      </c>
      <c r="BP84" s="28">
        <v>4</v>
      </c>
      <c r="BQ84" s="28"/>
      <c r="BR84" s="28"/>
      <c r="BS84" s="28"/>
      <c r="BT84" s="28"/>
      <c r="BU84" s="28"/>
      <c r="BV84" s="28"/>
      <c r="BW84" s="28"/>
      <c r="BX84" s="28"/>
      <c r="BY84" s="28"/>
      <c r="BZ84" s="31"/>
      <c r="CA84" s="228">
        <f t="shared" si="79"/>
        <v>9</v>
      </c>
      <c r="CB84" s="28">
        <v>1</v>
      </c>
      <c r="CC84" s="28">
        <v>2</v>
      </c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35">
        <f t="shared" si="47"/>
        <v>3</v>
      </c>
      <c r="CO84" s="184">
        <f t="shared" si="60"/>
        <v>359</v>
      </c>
      <c r="CP84" s="42">
        <f t="shared" si="61"/>
        <v>0</v>
      </c>
      <c r="CQ84" s="130">
        <f t="shared" si="62"/>
        <v>383</v>
      </c>
      <c r="CR84" s="185">
        <f t="shared" si="63"/>
        <v>742</v>
      </c>
      <c r="CS84" s="199">
        <f t="shared" si="56"/>
        <v>38</v>
      </c>
      <c r="CT84" s="38">
        <f t="shared" si="64"/>
        <v>0.57720057720057716</v>
      </c>
      <c r="CU84" s="38">
        <f t="shared" si="65"/>
        <v>0.15392015392015393</v>
      </c>
      <c r="CV84" s="38">
        <f t="shared" si="66"/>
        <v>0</v>
      </c>
      <c r="CW84" s="38">
        <f t="shared" si="67"/>
        <v>0</v>
      </c>
      <c r="CX84" s="38">
        <f t="shared" si="68"/>
        <v>0</v>
      </c>
      <c r="CY84" s="38">
        <f t="shared" si="69"/>
        <v>0</v>
      </c>
      <c r="CZ84" s="38">
        <f t="shared" si="70"/>
        <v>0</v>
      </c>
      <c r="DA84" s="38">
        <f t="shared" si="71"/>
        <v>0</v>
      </c>
      <c r="DB84" s="38">
        <f t="shared" si="72"/>
        <v>0</v>
      </c>
      <c r="DC84" s="38">
        <f t="shared" si="73"/>
        <v>0</v>
      </c>
      <c r="DD84" s="38">
        <f t="shared" si="74"/>
        <v>0</v>
      </c>
      <c r="DE84" s="38">
        <f t="shared" si="75"/>
        <v>0</v>
      </c>
      <c r="DF84" s="242">
        <f t="shared" si="76"/>
        <v>0.73112073112073106</v>
      </c>
      <c r="DG84" s="56">
        <v>51.975000000000001</v>
      </c>
      <c r="DH84" s="202">
        <v>51.975000000000001</v>
      </c>
      <c r="DI84" s="193">
        <f t="shared" si="77"/>
        <v>67.56750000000001</v>
      </c>
      <c r="DJ84" s="210">
        <f t="shared" si="78"/>
        <v>88.357500000000002</v>
      </c>
      <c r="DK84" s="215">
        <v>63</v>
      </c>
      <c r="DL84" s="110">
        <v>44</v>
      </c>
      <c r="DM84" s="142">
        <v>132</v>
      </c>
      <c r="DN84" s="110">
        <v>60</v>
      </c>
      <c r="DO84" s="110"/>
      <c r="DP84" s="110"/>
      <c r="DQ84" s="110"/>
      <c r="DR84" s="110"/>
      <c r="DS84" s="110"/>
      <c r="DT84" s="110"/>
      <c r="DU84" s="110"/>
      <c r="DV84" s="110"/>
      <c r="DW84" s="110"/>
      <c r="DX84" s="110"/>
      <c r="DY84" s="110"/>
      <c r="DZ84" s="110"/>
      <c r="EA84" s="110"/>
      <c r="EB84" s="110"/>
      <c r="EC84" s="110"/>
      <c r="ED84" s="110"/>
      <c r="EE84" s="110"/>
      <c r="EF84" s="110"/>
      <c r="EG84" s="110"/>
      <c r="EH84" s="138"/>
    </row>
    <row r="85" spans="1:138" ht="120" customHeight="1" thickBot="1" x14ac:dyDescent="0.3">
      <c r="A85" s="180">
        <v>77</v>
      </c>
      <c r="B85" s="158" t="s">
        <v>108</v>
      </c>
      <c r="C85" s="221" t="s">
        <v>177</v>
      </c>
      <c r="D85" s="193">
        <f t="shared" si="36"/>
        <v>1944</v>
      </c>
      <c r="E85" s="18">
        <v>186</v>
      </c>
      <c r="F85" s="28">
        <v>1631</v>
      </c>
      <c r="G85" s="28">
        <v>127</v>
      </c>
      <c r="H85" s="33">
        <v>95</v>
      </c>
      <c r="I85" s="121">
        <v>0</v>
      </c>
      <c r="J85" s="17">
        <f t="shared" si="57"/>
        <v>2039</v>
      </c>
      <c r="K85" s="108">
        <v>128</v>
      </c>
      <c r="L85" s="108">
        <v>107</v>
      </c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86">
        <f t="shared" si="58"/>
        <v>235</v>
      </c>
      <c r="X85" s="108">
        <v>68</v>
      </c>
      <c r="Y85" s="108">
        <v>18</v>
      </c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90">
        <f t="shared" si="50"/>
        <v>86</v>
      </c>
      <c r="AK85" s="94">
        <f t="shared" si="51"/>
        <v>321</v>
      </c>
      <c r="AL85" s="98">
        <f t="shared" si="52"/>
        <v>421</v>
      </c>
      <c r="AM85" s="99">
        <f t="shared" si="59"/>
        <v>0</v>
      </c>
      <c r="AN85" s="100">
        <f t="shared" si="53"/>
        <v>1717</v>
      </c>
      <c r="AO85" s="77">
        <v>119</v>
      </c>
      <c r="AP85" s="19">
        <v>77</v>
      </c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90">
        <f t="shared" si="54"/>
        <v>196</v>
      </c>
      <c r="BB85" s="108">
        <v>4</v>
      </c>
      <c r="BC85" s="108">
        <v>0</v>
      </c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13">
        <f t="shared" si="55"/>
        <v>4</v>
      </c>
      <c r="BO85" s="71">
        <v>1</v>
      </c>
      <c r="BP85" s="28">
        <v>1</v>
      </c>
      <c r="BQ85" s="28"/>
      <c r="BR85" s="28"/>
      <c r="BS85" s="28"/>
      <c r="BT85" s="28"/>
      <c r="BU85" s="28"/>
      <c r="BV85" s="28"/>
      <c r="BW85" s="28"/>
      <c r="BX85" s="28"/>
      <c r="BY85" s="28"/>
      <c r="BZ85" s="31"/>
      <c r="CA85" s="228">
        <f t="shared" si="79"/>
        <v>2</v>
      </c>
      <c r="CB85" s="28">
        <v>0</v>
      </c>
      <c r="CC85" s="28">
        <v>0</v>
      </c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35">
        <f t="shared" si="47"/>
        <v>0</v>
      </c>
      <c r="CO85" s="184">
        <f t="shared" si="60"/>
        <v>223</v>
      </c>
      <c r="CP85" s="42">
        <f t="shared" si="61"/>
        <v>0</v>
      </c>
      <c r="CQ85" s="130">
        <f t="shared" si="62"/>
        <v>1713</v>
      </c>
      <c r="CR85" s="185">
        <f t="shared" si="63"/>
        <v>1936</v>
      </c>
      <c r="CS85" s="199">
        <f t="shared" si="56"/>
        <v>196</v>
      </c>
      <c r="CT85" s="38">
        <f t="shared" si="64"/>
        <v>1.2328412328412328</v>
      </c>
      <c r="CU85" s="38">
        <f t="shared" si="65"/>
        <v>0.79772079772079763</v>
      </c>
      <c r="CV85" s="38">
        <f t="shared" si="66"/>
        <v>0</v>
      </c>
      <c r="CW85" s="38">
        <f t="shared" si="67"/>
        <v>0</v>
      </c>
      <c r="CX85" s="38">
        <f t="shared" si="68"/>
        <v>0</v>
      </c>
      <c r="CY85" s="38">
        <f t="shared" si="69"/>
        <v>0</v>
      </c>
      <c r="CZ85" s="38">
        <f t="shared" si="70"/>
        <v>0</v>
      </c>
      <c r="DA85" s="38">
        <f t="shared" si="71"/>
        <v>0</v>
      </c>
      <c r="DB85" s="38">
        <f t="shared" si="72"/>
        <v>0</v>
      </c>
      <c r="DC85" s="38">
        <f t="shared" si="73"/>
        <v>0</v>
      </c>
      <c r="DD85" s="38">
        <f t="shared" si="74"/>
        <v>0</v>
      </c>
      <c r="DE85" s="38">
        <f t="shared" si="75"/>
        <v>0</v>
      </c>
      <c r="DF85" s="242">
        <f t="shared" si="76"/>
        <v>2.0305620305620304</v>
      </c>
      <c r="DG85" s="56">
        <v>96.525000000000006</v>
      </c>
      <c r="DH85" s="202">
        <v>96.525000000000006</v>
      </c>
      <c r="DI85" s="193">
        <f t="shared" si="77"/>
        <v>125.48250000000002</v>
      </c>
      <c r="DJ85" s="210">
        <f t="shared" si="78"/>
        <v>164.0925</v>
      </c>
      <c r="DK85" s="215">
        <v>77</v>
      </c>
      <c r="DL85" s="110">
        <v>14</v>
      </c>
      <c r="DM85" s="142">
        <v>115</v>
      </c>
      <c r="DN85" s="110">
        <v>16</v>
      </c>
      <c r="DO85" s="110"/>
      <c r="DP85" s="110"/>
      <c r="DQ85" s="110"/>
      <c r="DR85" s="110"/>
      <c r="DS85" s="110"/>
      <c r="DT85" s="110"/>
      <c r="DU85" s="110"/>
      <c r="DV85" s="110"/>
      <c r="DW85" s="110"/>
      <c r="DX85" s="110"/>
      <c r="DY85" s="110"/>
      <c r="DZ85" s="110"/>
      <c r="EA85" s="110"/>
      <c r="EB85" s="110"/>
      <c r="EC85" s="110"/>
      <c r="ED85" s="110"/>
      <c r="EE85" s="110"/>
      <c r="EF85" s="110"/>
      <c r="EG85" s="110"/>
      <c r="EH85" s="138"/>
    </row>
    <row r="86" spans="1:138" ht="120" customHeight="1" thickBot="1" x14ac:dyDescent="0.3">
      <c r="A86" s="180">
        <v>78</v>
      </c>
      <c r="B86" s="158" t="s">
        <v>109</v>
      </c>
      <c r="C86" s="221" t="s">
        <v>178</v>
      </c>
      <c r="D86" s="193">
        <f t="shared" si="36"/>
        <v>1985</v>
      </c>
      <c r="E86" s="18">
        <v>162</v>
      </c>
      <c r="F86" s="28">
        <v>1634</v>
      </c>
      <c r="G86" s="28">
        <v>189</v>
      </c>
      <c r="H86" s="33">
        <v>59</v>
      </c>
      <c r="I86" s="121">
        <v>0</v>
      </c>
      <c r="J86" s="17">
        <f t="shared" si="57"/>
        <v>2044</v>
      </c>
      <c r="K86" s="108">
        <v>126</v>
      </c>
      <c r="L86" s="108">
        <v>142</v>
      </c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86">
        <f t="shared" si="58"/>
        <v>268</v>
      </c>
      <c r="X86" s="108">
        <v>63</v>
      </c>
      <c r="Y86" s="108">
        <v>39</v>
      </c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90">
        <f t="shared" si="50"/>
        <v>102</v>
      </c>
      <c r="AK86" s="94">
        <f t="shared" si="51"/>
        <v>370</v>
      </c>
      <c r="AL86" s="98">
        <f t="shared" si="52"/>
        <v>430</v>
      </c>
      <c r="AM86" s="99">
        <f t="shared" si="59"/>
        <v>0</v>
      </c>
      <c r="AN86" s="100">
        <f t="shared" si="53"/>
        <v>1736</v>
      </c>
      <c r="AO86" s="77">
        <v>46</v>
      </c>
      <c r="AP86" s="19">
        <v>62</v>
      </c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90">
        <f t="shared" si="54"/>
        <v>108</v>
      </c>
      <c r="BB86" s="108">
        <v>4</v>
      </c>
      <c r="BC86" s="108">
        <v>0</v>
      </c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13">
        <f t="shared" si="55"/>
        <v>4</v>
      </c>
      <c r="BO86" s="71">
        <v>1</v>
      </c>
      <c r="BP86" s="28">
        <v>0</v>
      </c>
      <c r="BQ86" s="28"/>
      <c r="BR86" s="28"/>
      <c r="BS86" s="28"/>
      <c r="BT86" s="28"/>
      <c r="BU86" s="28"/>
      <c r="BV86" s="28"/>
      <c r="BW86" s="28"/>
      <c r="BX86" s="28"/>
      <c r="BY86" s="28"/>
      <c r="BZ86" s="31"/>
      <c r="CA86" s="228">
        <f t="shared" si="79"/>
        <v>1</v>
      </c>
      <c r="CB86" s="28">
        <v>0</v>
      </c>
      <c r="CC86" s="28">
        <v>0</v>
      </c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35">
        <f t="shared" si="47"/>
        <v>0</v>
      </c>
      <c r="CO86" s="184">
        <f t="shared" si="60"/>
        <v>321</v>
      </c>
      <c r="CP86" s="42">
        <f t="shared" si="61"/>
        <v>0</v>
      </c>
      <c r="CQ86" s="130">
        <f t="shared" si="62"/>
        <v>1732</v>
      </c>
      <c r="CR86" s="185">
        <f t="shared" si="63"/>
        <v>2053</v>
      </c>
      <c r="CS86" s="199">
        <f t="shared" si="56"/>
        <v>108</v>
      </c>
      <c r="CT86" s="38">
        <f t="shared" si="64"/>
        <v>0.47656047656047651</v>
      </c>
      <c r="CU86" s="38">
        <f t="shared" si="65"/>
        <v>0.64232064232064223</v>
      </c>
      <c r="CV86" s="38">
        <f t="shared" si="66"/>
        <v>0</v>
      </c>
      <c r="CW86" s="38">
        <f t="shared" si="67"/>
        <v>0</v>
      </c>
      <c r="CX86" s="38">
        <f t="shared" si="68"/>
        <v>0</v>
      </c>
      <c r="CY86" s="38">
        <f t="shared" si="69"/>
        <v>0</v>
      </c>
      <c r="CZ86" s="38">
        <f t="shared" si="70"/>
        <v>0</v>
      </c>
      <c r="DA86" s="38">
        <f t="shared" si="71"/>
        <v>0</v>
      </c>
      <c r="DB86" s="38">
        <f t="shared" si="72"/>
        <v>0</v>
      </c>
      <c r="DC86" s="38">
        <f t="shared" si="73"/>
        <v>0</v>
      </c>
      <c r="DD86" s="38">
        <f t="shared" si="74"/>
        <v>0</v>
      </c>
      <c r="DE86" s="38">
        <f t="shared" si="75"/>
        <v>0</v>
      </c>
      <c r="DF86" s="242">
        <f t="shared" si="76"/>
        <v>1.1188811188811187</v>
      </c>
      <c r="DG86" s="56">
        <v>96.525000000000006</v>
      </c>
      <c r="DH86" s="202">
        <v>96.525000000000006</v>
      </c>
      <c r="DI86" s="193">
        <f t="shared" si="77"/>
        <v>125.48250000000002</v>
      </c>
      <c r="DJ86" s="210">
        <f t="shared" si="78"/>
        <v>164.0925</v>
      </c>
      <c r="DK86" s="215">
        <v>66</v>
      </c>
      <c r="DL86" s="110">
        <v>9</v>
      </c>
      <c r="DM86" s="142">
        <v>120</v>
      </c>
      <c r="DN86" s="110">
        <v>11</v>
      </c>
      <c r="DO86" s="110"/>
      <c r="DP86" s="110"/>
      <c r="DQ86" s="110"/>
      <c r="DR86" s="110"/>
      <c r="DS86" s="110"/>
      <c r="DT86" s="110"/>
      <c r="DU86" s="110"/>
      <c r="DV86" s="110"/>
      <c r="DW86" s="110"/>
      <c r="DX86" s="110"/>
      <c r="DY86" s="110"/>
      <c r="DZ86" s="110"/>
      <c r="EA86" s="110"/>
      <c r="EB86" s="110"/>
      <c r="EC86" s="110"/>
      <c r="ED86" s="110"/>
      <c r="EE86" s="110"/>
      <c r="EF86" s="110"/>
      <c r="EG86" s="110"/>
      <c r="EH86" s="138"/>
    </row>
    <row r="87" spans="1:138" ht="120" customHeight="1" thickBot="1" x14ac:dyDescent="0.3">
      <c r="A87" s="180">
        <v>79</v>
      </c>
      <c r="B87" s="158" t="s">
        <v>110</v>
      </c>
      <c r="C87" s="221" t="s">
        <v>179</v>
      </c>
      <c r="D87" s="193">
        <f t="shared" ref="D87:D102" si="80">E87+F87+G87+I87</f>
        <v>249</v>
      </c>
      <c r="E87" s="18">
        <v>161</v>
      </c>
      <c r="F87" s="28">
        <v>86</v>
      </c>
      <c r="G87" s="28">
        <v>1</v>
      </c>
      <c r="H87" s="33">
        <v>3</v>
      </c>
      <c r="I87" s="121">
        <v>1</v>
      </c>
      <c r="J87" s="17">
        <f t="shared" si="57"/>
        <v>252</v>
      </c>
      <c r="K87" s="108">
        <v>15</v>
      </c>
      <c r="L87" s="108">
        <v>5</v>
      </c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86">
        <f t="shared" si="58"/>
        <v>20</v>
      </c>
      <c r="X87" s="108">
        <v>7</v>
      </c>
      <c r="Y87" s="108">
        <v>1</v>
      </c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90">
        <f t="shared" si="50"/>
        <v>8</v>
      </c>
      <c r="AK87" s="94">
        <f t="shared" si="51"/>
        <v>28</v>
      </c>
      <c r="AL87" s="98">
        <f t="shared" si="52"/>
        <v>182</v>
      </c>
      <c r="AM87" s="99">
        <f t="shared" si="59"/>
        <v>1</v>
      </c>
      <c r="AN87" s="100">
        <f t="shared" si="53"/>
        <v>94</v>
      </c>
      <c r="AO87" s="77">
        <v>8</v>
      </c>
      <c r="AP87" s="19">
        <v>8</v>
      </c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90">
        <f t="shared" si="54"/>
        <v>16</v>
      </c>
      <c r="BB87" s="108">
        <v>0</v>
      </c>
      <c r="BC87" s="108">
        <v>0</v>
      </c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13">
        <f t="shared" si="55"/>
        <v>0</v>
      </c>
      <c r="BO87" s="71">
        <v>1</v>
      </c>
      <c r="BP87" s="28">
        <v>0</v>
      </c>
      <c r="BQ87" s="28"/>
      <c r="BR87" s="28"/>
      <c r="BS87" s="28"/>
      <c r="BT87" s="28"/>
      <c r="BU87" s="28"/>
      <c r="BV87" s="28"/>
      <c r="BW87" s="28"/>
      <c r="BX87" s="28"/>
      <c r="BY87" s="28"/>
      <c r="BZ87" s="31"/>
      <c r="CA87" s="228">
        <f t="shared" si="79"/>
        <v>1</v>
      </c>
      <c r="CB87" s="28">
        <v>1</v>
      </c>
      <c r="CC87" s="28">
        <v>1</v>
      </c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35">
        <f t="shared" si="47"/>
        <v>2</v>
      </c>
      <c r="CO87" s="184">
        <f t="shared" si="60"/>
        <v>165</v>
      </c>
      <c r="CP87" s="42">
        <f t="shared" si="61"/>
        <v>1</v>
      </c>
      <c r="CQ87" s="130">
        <f t="shared" si="62"/>
        <v>92</v>
      </c>
      <c r="CR87" s="185">
        <f t="shared" si="63"/>
        <v>257</v>
      </c>
      <c r="CS87" s="199">
        <f t="shared" si="56"/>
        <v>16</v>
      </c>
      <c r="CT87" s="38">
        <f t="shared" si="64"/>
        <v>0.35914702581369246</v>
      </c>
      <c r="CU87" s="38">
        <f t="shared" si="65"/>
        <v>0.35914702581369246</v>
      </c>
      <c r="CV87" s="38">
        <f t="shared" si="66"/>
        <v>0</v>
      </c>
      <c r="CW87" s="38">
        <f t="shared" si="67"/>
        <v>0</v>
      </c>
      <c r="CX87" s="38">
        <f t="shared" si="68"/>
        <v>0</v>
      </c>
      <c r="CY87" s="38">
        <f t="shared" si="69"/>
        <v>0</v>
      </c>
      <c r="CZ87" s="38">
        <f t="shared" si="70"/>
        <v>0</v>
      </c>
      <c r="DA87" s="38">
        <f t="shared" si="71"/>
        <v>0</v>
      </c>
      <c r="DB87" s="38">
        <f t="shared" si="72"/>
        <v>0</v>
      </c>
      <c r="DC87" s="38">
        <f t="shared" si="73"/>
        <v>0</v>
      </c>
      <c r="DD87" s="38">
        <f t="shared" si="74"/>
        <v>0</v>
      </c>
      <c r="DE87" s="38">
        <f t="shared" si="75"/>
        <v>0</v>
      </c>
      <c r="DF87" s="242">
        <f t="shared" si="76"/>
        <v>0.71829405162738491</v>
      </c>
      <c r="DG87" s="56">
        <v>22.275000000000002</v>
      </c>
      <c r="DH87" s="202">
        <v>22.275000000000002</v>
      </c>
      <c r="DI87" s="193">
        <f t="shared" si="77"/>
        <v>28.957500000000003</v>
      </c>
      <c r="DJ87" s="210">
        <f t="shared" si="78"/>
        <v>37.8675</v>
      </c>
      <c r="DK87" s="215">
        <v>40</v>
      </c>
      <c r="DL87" s="110">
        <v>19</v>
      </c>
      <c r="DM87" s="142">
        <v>68</v>
      </c>
      <c r="DN87" s="110">
        <v>34</v>
      </c>
      <c r="DO87" s="110"/>
      <c r="DP87" s="110"/>
      <c r="DQ87" s="110"/>
      <c r="DR87" s="110"/>
      <c r="DS87" s="110"/>
      <c r="DT87" s="110"/>
      <c r="DU87" s="110"/>
      <c r="DV87" s="110"/>
      <c r="DW87" s="110"/>
      <c r="DX87" s="110"/>
      <c r="DY87" s="110"/>
      <c r="DZ87" s="110"/>
      <c r="EA87" s="110"/>
      <c r="EB87" s="110"/>
      <c r="EC87" s="110"/>
      <c r="ED87" s="110"/>
      <c r="EE87" s="110"/>
      <c r="EF87" s="110"/>
      <c r="EG87" s="110"/>
      <c r="EH87" s="138"/>
    </row>
    <row r="88" spans="1:138" ht="120" customHeight="1" thickBot="1" x14ac:dyDescent="0.3">
      <c r="A88" s="180">
        <v>80</v>
      </c>
      <c r="B88" s="158" t="s">
        <v>111</v>
      </c>
      <c r="C88" s="221" t="s">
        <v>180</v>
      </c>
      <c r="D88" s="193">
        <f t="shared" si="80"/>
        <v>516</v>
      </c>
      <c r="E88" s="18">
        <v>374</v>
      </c>
      <c r="F88" s="28">
        <v>118</v>
      </c>
      <c r="G88" s="28">
        <v>24</v>
      </c>
      <c r="H88" s="33">
        <v>22</v>
      </c>
      <c r="I88" s="121">
        <v>0</v>
      </c>
      <c r="J88" s="17">
        <f t="shared" si="57"/>
        <v>538</v>
      </c>
      <c r="K88" s="108">
        <v>21</v>
      </c>
      <c r="L88" s="108">
        <v>6</v>
      </c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86">
        <f t="shared" si="58"/>
        <v>27</v>
      </c>
      <c r="X88" s="108">
        <v>30</v>
      </c>
      <c r="Y88" s="108">
        <v>2</v>
      </c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90">
        <f t="shared" si="50"/>
        <v>32</v>
      </c>
      <c r="AK88" s="94">
        <f t="shared" si="51"/>
        <v>59</v>
      </c>
      <c r="AL88" s="98">
        <f t="shared" si="52"/>
        <v>401</v>
      </c>
      <c r="AM88" s="99">
        <f t="shared" si="59"/>
        <v>0</v>
      </c>
      <c r="AN88" s="100">
        <f t="shared" si="53"/>
        <v>150</v>
      </c>
      <c r="AO88" s="77">
        <v>38</v>
      </c>
      <c r="AP88" s="19">
        <v>14</v>
      </c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90">
        <f t="shared" si="54"/>
        <v>52</v>
      </c>
      <c r="BB88" s="108">
        <v>0</v>
      </c>
      <c r="BC88" s="108">
        <v>0</v>
      </c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13">
        <f t="shared" si="55"/>
        <v>0</v>
      </c>
      <c r="BO88" s="71">
        <v>5</v>
      </c>
      <c r="BP88" s="28">
        <v>4</v>
      </c>
      <c r="BQ88" s="28"/>
      <c r="BR88" s="28"/>
      <c r="BS88" s="28"/>
      <c r="BT88" s="28"/>
      <c r="BU88" s="28"/>
      <c r="BV88" s="28"/>
      <c r="BW88" s="28"/>
      <c r="BX88" s="28"/>
      <c r="BY88" s="28"/>
      <c r="BZ88" s="31"/>
      <c r="CA88" s="228">
        <f t="shared" si="79"/>
        <v>9</v>
      </c>
      <c r="CB88" s="28">
        <v>3</v>
      </c>
      <c r="CC88" s="28">
        <v>1</v>
      </c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35">
        <f t="shared" si="47"/>
        <v>4</v>
      </c>
      <c r="CO88" s="184">
        <f t="shared" si="60"/>
        <v>340</v>
      </c>
      <c r="CP88" s="42">
        <f t="shared" si="61"/>
        <v>0</v>
      </c>
      <c r="CQ88" s="130">
        <f t="shared" si="62"/>
        <v>146</v>
      </c>
      <c r="CR88" s="185">
        <f t="shared" si="63"/>
        <v>486</v>
      </c>
      <c r="CS88" s="199">
        <f t="shared" si="56"/>
        <v>52</v>
      </c>
      <c r="CT88" s="38">
        <f t="shared" si="64"/>
        <v>0.73112073112073106</v>
      </c>
      <c r="CU88" s="38">
        <f t="shared" si="65"/>
        <v>0.26936026936026936</v>
      </c>
      <c r="CV88" s="38">
        <f t="shared" si="66"/>
        <v>0</v>
      </c>
      <c r="CW88" s="38">
        <f t="shared" si="67"/>
        <v>0</v>
      </c>
      <c r="CX88" s="38">
        <f t="shared" si="68"/>
        <v>0</v>
      </c>
      <c r="CY88" s="38">
        <f t="shared" si="69"/>
        <v>0</v>
      </c>
      <c r="CZ88" s="38">
        <f t="shared" si="70"/>
        <v>0</v>
      </c>
      <c r="DA88" s="38">
        <f t="shared" si="71"/>
        <v>0</v>
      </c>
      <c r="DB88" s="38">
        <f t="shared" si="72"/>
        <v>0</v>
      </c>
      <c r="DC88" s="38">
        <f t="shared" si="73"/>
        <v>0</v>
      </c>
      <c r="DD88" s="38">
        <f t="shared" si="74"/>
        <v>0</v>
      </c>
      <c r="DE88" s="38">
        <f t="shared" si="75"/>
        <v>0</v>
      </c>
      <c r="DF88" s="242">
        <f t="shared" si="76"/>
        <v>1.0004810004810003</v>
      </c>
      <c r="DG88" s="56">
        <v>51.975000000000001</v>
      </c>
      <c r="DH88" s="202">
        <v>51.975000000000001</v>
      </c>
      <c r="DI88" s="193">
        <f t="shared" si="77"/>
        <v>67.56750000000001</v>
      </c>
      <c r="DJ88" s="210">
        <f t="shared" si="78"/>
        <v>88.357500000000002</v>
      </c>
      <c r="DK88" s="215">
        <v>57</v>
      </c>
      <c r="DL88" s="110">
        <v>48</v>
      </c>
      <c r="DM88" s="142">
        <v>105</v>
      </c>
      <c r="DN88" s="110">
        <v>67</v>
      </c>
      <c r="DO88" s="110"/>
      <c r="DP88" s="110"/>
      <c r="DQ88" s="110"/>
      <c r="DR88" s="110"/>
      <c r="DS88" s="110"/>
      <c r="DT88" s="110"/>
      <c r="DU88" s="110"/>
      <c r="DV88" s="110"/>
      <c r="DW88" s="110"/>
      <c r="DX88" s="110"/>
      <c r="DY88" s="110"/>
      <c r="DZ88" s="110"/>
      <c r="EA88" s="110"/>
      <c r="EB88" s="110"/>
      <c r="EC88" s="110"/>
      <c r="ED88" s="110"/>
      <c r="EE88" s="110"/>
      <c r="EF88" s="110"/>
      <c r="EG88" s="110"/>
      <c r="EH88" s="138"/>
    </row>
    <row r="89" spans="1:138" ht="120" customHeight="1" thickBot="1" x14ac:dyDescent="0.3">
      <c r="A89" s="180">
        <v>81</v>
      </c>
      <c r="B89" s="158" t="s">
        <v>112</v>
      </c>
      <c r="C89" s="221" t="s">
        <v>181</v>
      </c>
      <c r="D89" s="193">
        <f t="shared" si="80"/>
        <v>500</v>
      </c>
      <c r="E89" s="18">
        <v>402</v>
      </c>
      <c r="F89" s="28">
        <v>70</v>
      </c>
      <c r="G89" s="28">
        <v>28</v>
      </c>
      <c r="H89" s="33">
        <v>9</v>
      </c>
      <c r="I89" s="121">
        <v>0</v>
      </c>
      <c r="J89" s="17">
        <f t="shared" si="57"/>
        <v>509</v>
      </c>
      <c r="K89" s="108">
        <v>17</v>
      </c>
      <c r="L89" s="108">
        <v>11</v>
      </c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86">
        <f t="shared" si="58"/>
        <v>28</v>
      </c>
      <c r="X89" s="108">
        <v>4</v>
      </c>
      <c r="Y89" s="108">
        <v>1</v>
      </c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90">
        <f t="shared" si="50"/>
        <v>5</v>
      </c>
      <c r="AK89" s="94">
        <f t="shared" si="51"/>
        <v>33</v>
      </c>
      <c r="AL89" s="98">
        <f t="shared" si="52"/>
        <v>430</v>
      </c>
      <c r="AM89" s="99">
        <f t="shared" si="59"/>
        <v>0</v>
      </c>
      <c r="AN89" s="100">
        <f t="shared" si="53"/>
        <v>75</v>
      </c>
      <c r="AO89" s="77">
        <v>25</v>
      </c>
      <c r="AP89" s="19">
        <v>10</v>
      </c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90">
        <f t="shared" si="54"/>
        <v>35</v>
      </c>
      <c r="BB89" s="108">
        <v>0</v>
      </c>
      <c r="BC89" s="108">
        <v>0</v>
      </c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13">
        <f t="shared" si="55"/>
        <v>0</v>
      </c>
      <c r="BO89" s="71">
        <v>1</v>
      </c>
      <c r="BP89" s="28">
        <v>4</v>
      </c>
      <c r="BQ89" s="28"/>
      <c r="BR89" s="28"/>
      <c r="BS89" s="28"/>
      <c r="BT89" s="28"/>
      <c r="BU89" s="28"/>
      <c r="BV89" s="28"/>
      <c r="BW89" s="28"/>
      <c r="BX89" s="28"/>
      <c r="BY89" s="28"/>
      <c r="BZ89" s="31"/>
      <c r="CA89" s="228">
        <f t="shared" si="79"/>
        <v>5</v>
      </c>
      <c r="CB89" s="28">
        <v>3</v>
      </c>
      <c r="CC89" s="28">
        <v>0</v>
      </c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35">
        <f t="shared" si="47"/>
        <v>3</v>
      </c>
      <c r="CO89" s="184">
        <f t="shared" si="60"/>
        <v>390</v>
      </c>
      <c r="CP89" s="42">
        <f t="shared" si="61"/>
        <v>0</v>
      </c>
      <c r="CQ89" s="130">
        <f t="shared" si="62"/>
        <v>72</v>
      </c>
      <c r="CR89" s="185">
        <f t="shared" si="63"/>
        <v>462</v>
      </c>
      <c r="CS89" s="199">
        <f t="shared" si="56"/>
        <v>35</v>
      </c>
      <c r="CT89" s="38">
        <f t="shared" si="64"/>
        <v>0.48100048100048098</v>
      </c>
      <c r="CU89" s="38">
        <f t="shared" si="65"/>
        <v>0.1924001924001924</v>
      </c>
      <c r="CV89" s="38">
        <f t="shared" si="66"/>
        <v>0</v>
      </c>
      <c r="CW89" s="38">
        <f t="shared" si="67"/>
        <v>0</v>
      </c>
      <c r="CX89" s="38">
        <f t="shared" si="68"/>
        <v>0</v>
      </c>
      <c r="CY89" s="38">
        <f t="shared" si="69"/>
        <v>0</v>
      </c>
      <c r="CZ89" s="38">
        <f t="shared" si="70"/>
        <v>0</v>
      </c>
      <c r="DA89" s="38">
        <f t="shared" si="71"/>
        <v>0</v>
      </c>
      <c r="DB89" s="38">
        <f t="shared" si="72"/>
        <v>0</v>
      </c>
      <c r="DC89" s="38">
        <f t="shared" si="73"/>
        <v>0</v>
      </c>
      <c r="DD89" s="38">
        <f t="shared" si="74"/>
        <v>0</v>
      </c>
      <c r="DE89" s="38">
        <f t="shared" si="75"/>
        <v>0</v>
      </c>
      <c r="DF89" s="242">
        <f t="shared" si="76"/>
        <v>0.67340067340067344</v>
      </c>
      <c r="DG89" s="56">
        <v>51.975000000000001</v>
      </c>
      <c r="DH89" s="202">
        <v>51.975000000000001</v>
      </c>
      <c r="DI89" s="193">
        <f t="shared" si="77"/>
        <v>67.56750000000001</v>
      </c>
      <c r="DJ89" s="210">
        <f t="shared" si="78"/>
        <v>88.357500000000002</v>
      </c>
      <c r="DK89" s="215">
        <v>56</v>
      </c>
      <c r="DL89" s="110">
        <v>40</v>
      </c>
      <c r="DM89" s="142">
        <v>102</v>
      </c>
      <c r="DN89" s="110">
        <v>60</v>
      </c>
      <c r="DO89" s="110"/>
      <c r="DP89" s="110"/>
      <c r="DQ89" s="110"/>
      <c r="DR89" s="110"/>
      <c r="DS89" s="110"/>
      <c r="DT89" s="110"/>
      <c r="DU89" s="110"/>
      <c r="DV89" s="110"/>
      <c r="DW89" s="110"/>
      <c r="DX89" s="110"/>
      <c r="DY89" s="110"/>
      <c r="DZ89" s="110"/>
      <c r="EA89" s="110"/>
      <c r="EB89" s="110"/>
      <c r="EC89" s="110"/>
      <c r="ED89" s="110"/>
      <c r="EE89" s="110"/>
      <c r="EF89" s="110"/>
      <c r="EG89" s="110"/>
      <c r="EH89" s="138"/>
    </row>
    <row r="90" spans="1:138" ht="120" customHeight="1" thickBot="1" x14ac:dyDescent="0.3">
      <c r="A90" s="180">
        <v>82</v>
      </c>
      <c r="B90" s="158" t="s">
        <v>113</v>
      </c>
      <c r="C90" s="221" t="s">
        <v>182</v>
      </c>
      <c r="D90" s="193">
        <f t="shared" si="80"/>
        <v>239</v>
      </c>
      <c r="E90" s="18">
        <v>172</v>
      </c>
      <c r="F90" s="28">
        <v>65</v>
      </c>
      <c r="G90" s="28">
        <v>2</v>
      </c>
      <c r="H90" s="33">
        <v>3</v>
      </c>
      <c r="I90" s="121">
        <v>0</v>
      </c>
      <c r="J90" s="17">
        <f t="shared" si="57"/>
        <v>242</v>
      </c>
      <c r="K90" s="108">
        <v>15</v>
      </c>
      <c r="L90" s="108">
        <v>0</v>
      </c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86">
        <f t="shared" si="58"/>
        <v>15</v>
      </c>
      <c r="X90" s="108">
        <v>2</v>
      </c>
      <c r="Y90" s="108">
        <v>0</v>
      </c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90">
        <f t="shared" si="50"/>
        <v>2</v>
      </c>
      <c r="AK90" s="94">
        <f t="shared" si="51"/>
        <v>17</v>
      </c>
      <c r="AL90" s="98">
        <f t="shared" si="52"/>
        <v>187</v>
      </c>
      <c r="AM90" s="99">
        <f t="shared" si="59"/>
        <v>0</v>
      </c>
      <c r="AN90" s="100">
        <f t="shared" si="53"/>
        <v>67</v>
      </c>
      <c r="AO90" s="77">
        <v>14</v>
      </c>
      <c r="AP90" s="19">
        <v>5</v>
      </c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90">
        <f t="shared" si="54"/>
        <v>19</v>
      </c>
      <c r="BB90" s="108">
        <v>0</v>
      </c>
      <c r="BC90" s="108">
        <v>0</v>
      </c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13">
        <f t="shared" si="55"/>
        <v>0</v>
      </c>
      <c r="BO90" s="71">
        <v>0</v>
      </c>
      <c r="BP90" s="28">
        <v>0</v>
      </c>
      <c r="BQ90" s="28"/>
      <c r="BR90" s="28"/>
      <c r="BS90" s="28"/>
      <c r="BT90" s="28"/>
      <c r="BU90" s="28"/>
      <c r="BV90" s="28"/>
      <c r="BW90" s="28"/>
      <c r="BX90" s="28"/>
      <c r="BY90" s="28"/>
      <c r="BZ90" s="31"/>
      <c r="CA90" s="228">
        <f t="shared" si="79"/>
        <v>0</v>
      </c>
      <c r="CB90" s="28">
        <v>0</v>
      </c>
      <c r="CC90" s="28">
        <v>0</v>
      </c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35">
        <f t="shared" ref="CN90:CN102" si="81">SUM(CB90:CM90)</f>
        <v>0</v>
      </c>
      <c r="CO90" s="184">
        <f t="shared" si="60"/>
        <v>168</v>
      </c>
      <c r="CP90" s="42">
        <f t="shared" si="61"/>
        <v>0</v>
      </c>
      <c r="CQ90" s="130">
        <f t="shared" si="62"/>
        <v>67</v>
      </c>
      <c r="CR90" s="185">
        <f t="shared" si="63"/>
        <v>235</v>
      </c>
      <c r="CS90" s="199">
        <f t="shared" si="56"/>
        <v>19</v>
      </c>
      <c r="CT90" s="38">
        <f t="shared" si="64"/>
        <v>0.62850729517396176</v>
      </c>
      <c r="CU90" s="38">
        <f t="shared" si="65"/>
        <v>0.22446689113355778</v>
      </c>
      <c r="CV90" s="38">
        <f t="shared" si="66"/>
        <v>0</v>
      </c>
      <c r="CW90" s="38">
        <f t="shared" si="67"/>
        <v>0</v>
      </c>
      <c r="CX90" s="38">
        <f t="shared" si="68"/>
        <v>0</v>
      </c>
      <c r="CY90" s="38">
        <f t="shared" si="69"/>
        <v>0</v>
      </c>
      <c r="CZ90" s="38">
        <f t="shared" si="70"/>
        <v>0</v>
      </c>
      <c r="DA90" s="38">
        <f t="shared" si="71"/>
        <v>0</v>
      </c>
      <c r="DB90" s="38">
        <f t="shared" si="72"/>
        <v>0</v>
      </c>
      <c r="DC90" s="38">
        <f t="shared" si="73"/>
        <v>0</v>
      </c>
      <c r="DD90" s="38">
        <f t="shared" si="74"/>
        <v>0</v>
      </c>
      <c r="DE90" s="38">
        <f t="shared" si="75"/>
        <v>0</v>
      </c>
      <c r="DF90" s="242">
        <f t="shared" si="76"/>
        <v>0.85297418630751953</v>
      </c>
      <c r="DG90" s="56">
        <v>22.275000000000002</v>
      </c>
      <c r="DH90" s="202">
        <v>22.275000000000002</v>
      </c>
      <c r="DI90" s="193">
        <f t="shared" si="77"/>
        <v>28.957500000000003</v>
      </c>
      <c r="DJ90" s="210">
        <f t="shared" si="78"/>
        <v>37.8675</v>
      </c>
      <c r="DK90" s="215">
        <v>53</v>
      </c>
      <c r="DL90" s="110">
        <v>21</v>
      </c>
      <c r="DM90" s="142">
        <v>85</v>
      </c>
      <c r="DN90" s="110">
        <v>26</v>
      </c>
      <c r="DO90" s="110"/>
      <c r="DP90" s="110"/>
      <c r="DQ90" s="110"/>
      <c r="DR90" s="110"/>
      <c r="DS90" s="110"/>
      <c r="DT90" s="110"/>
      <c r="DU90" s="110"/>
      <c r="DV90" s="110"/>
      <c r="DW90" s="110"/>
      <c r="DX90" s="110"/>
      <c r="DY90" s="110"/>
      <c r="DZ90" s="110"/>
      <c r="EA90" s="110"/>
      <c r="EB90" s="110"/>
      <c r="EC90" s="110"/>
      <c r="ED90" s="110"/>
      <c r="EE90" s="110"/>
      <c r="EF90" s="110"/>
      <c r="EG90" s="110"/>
      <c r="EH90" s="138"/>
    </row>
    <row r="91" spans="1:138" ht="120" customHeight="1" thickBot="1" x14ac:dyDescent="0.3">
      <c r="A91" s="180">
        <v>83</v>
      </c>
      <c r="B91" s="158" t="s">
        <v>183</v>
      </c>
      <c r="C91" s="221" t="s">
        <v>184</v>
      </c>
      <c r="D91" s="193">
        <f t="shared" si="80"/>
        <v>1051</v>
      </c>
      <c r="E91" s="18">
        <v>657</v>
      </c>
      <c r="F91" s="28">
        <v>300</v>
      </c>
      <c r="G91" s="28">
        <v>94</v>
      </c>
      <c r="H91" s="33">
        <v>21</v>
      </c>
      <c r="I91" s="121">
        <v>0</v>
      </c>
      <c r="J91" s="17">
        <f t="shared" si="57"/>
        <v>1072</v>
      </c>
      <c r="K91" s="108">
        <v>86</v>
      </c>
      <c r="L91" s="108">
        <v>43</v>
      </c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86">
        <f t="shared" si="58"/>
        <v>129</v>
      </c>
      <c r="X91" s="108">
        <v>182</v>
      </c>
      <c r="Y91" s="108">
        <v>21</v>
      </c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90">
        <f t="shared" si="50"/>
        <v>203</v>
      </c>
      <c r="AK91" s="94">
        <f t="shared" si="51"/>
        <v>332</v>
      </c>
      <c r="AL91" s="98">
        <f t="shared" si="52"/>
        <v>786</v>
      </c>
      <c r="AM91" s="99">
        <f t="shared" si="59"/>
        <v>0</v>
      </c>
      <c r="AN91" s="100">
        <f t="shared" si="53"/>
        <v>503</v>
      </c>
      <c r="AO91" s="77">
        <v>38</v>
      </c>
      <c r="AP91" s="19">
        <v>39</v>
      </c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90">
        <f t="shared" si="54"/>
        <v>77</v>
      </c>
      <c r="BB91" s="108">
        <v>0</v>
      </c>
      <c r="BC91" s="108">
        <v>0</v>
      </c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13">
        <f t="shared" si="55"/>
        <v>0</v>
      </c>
      <c r="BO91" s="71">
        <v>0</v>
      </c>
      <c r="BP91" s="28">
        <v>1</v>
      </c>
      <c r="BQ91" s="28"/>
      <c r="BR91" s="28"/>
      <c r="BS91" s="28"/>
      <c r="BT91" s="28"/>
      <c r="BU91" s="28"/>
      <c r="BV91" s="28"/>
      <c r="BW91" s="28"/>
      <c r="BX91" s="28"/>
      <c r="BY91" s="28"/>
      <c r="BZ91" s="31"/>
      <c r="CA91" s="228">
        <f t="shared" si="79"/>
        <v>1</v>
      </c>
      <c r="CB91" s="28">
        <v>0</v>
      </c>
      <c r="CC91" s="28">
        <v>0</v>
      </c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35">
        <f t="shared" si="81"/>
        <v>0</v>
      </c>
      <c r="CO91" s="184">
        <f t="shared" si="60"/>
        <v>708</v>
      </c>
      <c r="CP91" s="42">
        <f t="shared" si="61"/>
        <v>0</v>
      </c>
      <c r="CQ91" s="130">
        <f t="shared" si="62"/>
        <v>503</v>
      </c>
      <c r="CR91" s="185">
        <f t="shared" si="63"/>
        <v>1211</v>
      </c>
      <c r="CS91" s="199">
        <f t="shared" si="56"/>
        <v>77</v>
      </c>
      <c r="CT91" s="38">
        <f t="shared" si="64"/>
        <v>0.75061728395061733</v>
      </c>
      <c r="CU91" s="38">
        <f t="shared" si="65"/>
        <v>0.77037037037037037</v>
      </c>
      <c r="CV91" s="38">
        <f t="shared" si="66"/>
        <v>0</v>
      </c>
      <c r="CW91" s="38">
        <f t="shared" si="67"/>
        <v>0</v>
      </c>
      <c r="CX91" s="38">
        <f t="shared" si="68"/>
        <v>0</v>
      </c>
      <c r="CY91" s="38">
        <f t="shared" si="69"/>
        <v>0</v>
      </c>
      <c r="CZ91" s="38">
        <f t="shared" si="70"/>
        <v>0</v>
      </c>
      <c r="DA91" s="38">
        <f t="shared" si="71"/>
        <v>0</v>
      </c>
      <c r="DB91" s="38">
        <f t="shared" si="72"/>
        <v>0</v>
      </c>
      <c r="DC91" s="38">
        <f t="shared" si="73"/>
        <v>0</v>
      </c>
      <c r="DD91" s="38">
        <f t="shared" si="74"/>
        <v>0</v>
      </c>
      <c r="DE91" s="38">
        <f t="shared" si="75"/>
        <v>0</v>
      </c>
      <c r="DF91" s="242">
        <f t="shared" si="76"/>
        <v>1.5209876543209877</v>
      </c>
      <c r="DG91" s="56">
        <v>50.625</v>
      </c>
      <c r="DH91" s="202">
        <v>50.625</v>
      </c>
      <c r="DI91" s="193">
        <f t="shared" si="77"/>
        <v>65.8125</v>
      </c>
      <c r="DJ91" s="210">
        <f t="shared" si="78"/>
        <v>86.0625</v>
      </c>
      <c r="DK91" s="215">
        <v>67</v>
      </c>
      <c r="DL91" s="110">
        <v>22</v>
      </c>
      <c r="DM91" s="142">
        <v>149</v>
      </c>
      <c r="DN91" s="110">
        <v>46</v>
      </c>
      <c r="DO91" s="110"/>
      <c r="DP91" s="110"/>
      <c r="DQ91" s="110"/>
      <c r="DR91" s="110"/>
      <c r="DS91" s="110"/>
      <c r="DT91" s="110"/>
      <c r="DU91" s="110"/>
      <c r="DV91" s="110"/>
      <c r="DW91" s="110"/>
      <c r="DX91" s="110"/>
      <c r="DY91" s="110"/>
      <c r="DZ91" s="110"/>
      <c r="EA91" s="110"/>
      <c r="EB91" s="110"/>
      <c r="EC91" s="110"/>
      <c r="ED91" s="110"/>
      <c r="EE91" s="110"/>
      <c r="EF91" s="110"/>
      <c r="EG91" s="110"/>
      <c r="EH91" s="138"/>
    </row>
    <row r="92" spans="1:138" ht="120" customHeight="1" thickBot="1" x14ac:dyDescent="0.3">
      <c r="A92" s="180">
        <v>84</v>
      </c>
      <c r="B92" s="158" t="s">
        <v>185</v>
      </c>
      <c r="C92" s="221" t="s">
        <v>186</v>
      </c>
      <c r="D92" s="193">
        <f t="shared" si="80"/>
        <v>1011</v>
      </c>
      <c r="E92" s="18">
        <v>541</v>
      </c>
      <c r="F92" s="28">
        <v>395</v>
      </c>
      <c r="G92" s="28">
        <v>73</v>
      </c>
      <c r="H92" s="33">
        <v>17</v>
      </c>
      <c r="I92" s="121">
        <v>2</v>
      </c>
      <c r="J92" s="17">
        <f t="shared" si="57"/>
        <v>1028</v>
      </c>
      <c r="K92" s="108">
        <v>73</v>
      </c>
      <c r="L92" s="108">
        <v>44</v>
      </c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86">
        <f t="shared" si="58"/>
        <v>117</v>
      </c>
      <c r="X92" s="108">
        <v>114</v>
      </c>
      <c r="Y92" s="108">
        <v>21</v>
      </c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90">
        <f t="shared" si="50"/>
        <v>135</v>
      </c>
      <c r="AK92" s="94">
        <f t="shared" si="51"/>
        <v>252</v>
      </c>
      <c r="AL92" s="98">
        <f t="shared" si="52"/>
        <v>660</v>
      </c>
      <c r="AM92" s="99">
        <f t="shared" si="59"/>
        <v>2</v>
      </c>
      <c r="AN92" s="100">
        <f t="shared" si="53"/>
        <v>530</v>
      </c>
      <c r="AO92" s="77">
        <v>33</v>
      </c>
      <c r="AP92" s="19">
        <v>20</v>
      </c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90">
        <f t="shared" si="54"/>
        <v>53</v>
      </c>
      <c r="BB92" s="108">
        <v>0</v>
      </c>
      <c r="BC92" s="108">
        <v>0</v>
      </c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13">
        <f t="shared" si="55"/>
        <v>0</v>
      </c>
      <c r="BO92" s="71">
        <v>0</v>
      </c>
      <c r="BP92" s="28">
        <v>1</v>
      </c>
      <c r="BQ92" s="28"/>
      <c r="BR92" s="28"/>
      <c r="BS92" s="28"/>
      <c r="BT92" s="28"/>
      <c r="BU92" s="28"/>
      <c r="BV92" s="28"/>
      <c r="BW92" s="28"/>
      <c r="BX92" s="28"/>
      <c r="BY92" s="28"/>
      <c r="BZ92" s="31"/>
      <c r="CA92" s="228">
        <f t="shared" si="79"/>
        <v>1</v>
      </c>
      <c r="CB92" s="28">
        <v>0</v>
      </c>
      <c r="CC92" s="28">
        <v>0</v>
      </c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35">
        <f t="shared" si="81"/>
        <v>0</v>
      </c>
      <c r="CO92" s="184">
        <f t="shared" si="60"/>
        <v>606</v>
      </c>
      <c r="CP92" s="42">
        <f t="shared" si="61"/>
        <v>2</v>
      </c>
      <c r="CQ92" s="130">
        <f t="shared" si="62"/>
        <v>530</v>
      </c>
      <c r="CR92" s="185">
        <f t="shared" si="63"/>
        <v>1136</v>
      </c>
      <c r="CS92" s="199">
        <f t="shared" si="56"/>
        <v>53</v>
      </c>
      <c r="CT92" s="38">
        <f t="shared" si="64"/>
        <v>0.6518518518518519</v>
      </c>
      <c r="CU92" s="38">
        <f t="shared" si="65"/>
        <v>0.39506172839506171</v>
      </c>
      <c r="CV92" s="38">
        <f t="shared" si="66"/>
        <v>0</v>
      </c>
      <c r="CW92" s="38">
        <f t="shared" si="67"/>
        <v>0</v>
      </c>
      <c r="CX92" s="38">
        <f t="shared" si="68"/>
        <v>0</v>
      </c>
      <c r="CY92" s="38">
        <f t="shared" si="69"/>
        <v>0</v>
      </c>
      <c r="CZ92" s="38">
        <f t="shared" si="70"/>
        <v>0</v>
      </c>
      <c r="DA92" s="38">
        <f t="shared" si="71"/>
        <v>0</v>
      </c>
      <c r="DB92" s="38">
        <f t="shared" si="72"/>
        <v>0</v>
      </c>
      <c r="DC92" s="38">
        <f t="shared" si="73"/>
        <v>0</v>
      </c>
      <c r="DD92" s="38">
        <f t="shared" si="74"/>
        <v>0</v>
      </c>
      <c r="DE92" s="38">
        <f t="shared" si="75"/>
        <v>0</v>
      </c>
      <c r="DF92" s="242">
        <f t="shared" si="76"/>
        <v>1.0469135802469136</v>
      </c>
      <c r="DG92" s="56">
        <v>50.625</v>
      </c>
      <c r="DH92" s="202">
        <v>50.625</v>
      </c>
      <c r="DI92" s="193">
        <f t="shared" si="77"/>
        <v>65.8125</v>
      </c>
      <c r="DJ92" s="210">
        <f t="shared" si="78"/>
        <v>86.0625</v>
      </c>
      <c r="DK92" s="215">
        <v>64</v>
      </c>
      <c r="DL92" s="110">
        <v>14</v>
      </c>
      <c r="DM92" s="142">
        <v>157</v>
      </c>
      <c r="DN92" s="110">
        <v>31</v>
      </c>
      <c r="DO92" s="110"/>
      <c r="DP92" s="110"/>
      <c r="DQ92" s="110"/>
      <c r="DR92" s="110"/>
      <c r="DS92" s="110"/>
      <c r="DT92" s="110"/>
      <c r="DU92" s="110"/>
      <c r="DV92" s="110"/>
      <c r="DW92" s="110"/>
      <c r="DX92" s="110"/>
      <c r="DY92" s="110"/>
      <c r="DZ92" s="110"/>
      <c r="EA92" s="110"/>
      <c r="EB92" s="110"/>
      <c r="EC92" s="110"/>
      <c r="ED92" s="110"/>
      <c r="EE92" s="110"/>
      <c r="EF92" s="110"/>
      <c r="EG92" s="110"/>
      <c r="EH92" s="138"/>
    </row>
    <row r="93" spans="1:138" ht="120" customHeight="1" thickBot="1" x14ac:dyDescent="0.3">
      <c r="A93" s="180">
        <v>85</v>
      </c>
      <c r="B93" s="158" t="s">
        <v>187</v>
      </c>
      <c r="C93" s="221" t="s">
        <v>188</v>
      </c>
      <c r="D93" s="193">
        <f t="shared" si="80"/>
        <v>1062</v>
      </c>
      <c r="E93" s="18">
        <v>569</v>
      </c>
      <c r="F93" s="28">
        <v>413</v>
      </c>
      <c r="G93" s="28">
        <v>80</v>
      </c>
      <c r="H93" s="33">
        <v>21</v>
      </c>
      <c r="I93" s="121">
        <v>0</v>
      </c>
      <c r="J93" s="17">
        <f t="shared" si="57"/>
        <v>1083</v>
      </c>
      <c r="K93" s="108">
        <v>62</v>
      </c>
      <c r="L93" s="108">
        <v>36</v>
      </c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86">
        <f t="shared" si="58"/>
        <v>98</v>
      </c>
      <c r="X93" s="108">
        <v>151</v>
      </c>
      <c r="Y93" s="108">
        <v>14</v>
      </c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90">
        <f t="shared" si="50"/>
        <v>165</v>
      </c>
      <c r="AK93" s="94">
        <f t="shared" si="51"/>
        <v>263</v>
      </c>
      <c r="AL93" s="98">
        <f t="shared" si="52"/>
        <v>667</v>
      </c>
      <c r="AM93" s="99">
        <f t="shared" si="59"/>
        <v>0</v>
      </c>
      <c r="AN93" s="100">
        <f t="shared" si="53"/>
        <v>578</v>
      </c>
      <c r="AO93" s="77">
        <v>47</v>
      </c>
      <c r="AP93" s="19">
        <v>18</v>
      </c>
      <c r="AQ93" s="19"/>
      <c r="AR93" s="19"/>
      <c r="AS93" s="19"/>
      <c r="AT93" s="19"/>
      <c r="AU93" s="21"/>
      <c r="AV93" s="21"/>
      <c r="AW93" s="21"/>
      <c r="AX93" s="21"/>
      <c r="AY93" s="21"/>
      <c r="AZ93" s="21"/>
      <c r="BA93" s="90">
        <f t="shared" si="54"/>
        <v>65</v>
      </c>
      <c r="BB93" s="108">
        <v>0</v>
      </c>
      <c r="BC93" s="108">
        <v>0</v>
      </c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13">
        <f t="shared" si="55"/>
        <v>0</v>
      </c>
      <c r="BO93" s="71">
        <v>0</v>
      </c>
      <c r="BP93" s="28">
        <v>0</v>
      </c>
      <c r="BQ93" s="28"/>
      <c r="BR93" s="28"/>
      <c r="BS93" s="28"/>
      <c r="BT93" s="28"/>
      <c r="BU93" s="28"/>
      <c r="BV93" s="28"/>
      <c r="BW93" s="28"/>
      <c r="BX93" s="28"/>
      <c r="BY93" s="28"/>
      <c r="BZ93" s="31"/>
      <c r="CA93" s="228">
        <f t="shared" si="79"/>
        <v>0</v>
      </c>
      <c r="CB93" s="28">
        <v>0</v>
      </c>
      <c r="CC93" s="28">
        <v>0</v>
      </c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35">
        <f t="shared" si="81"/>
        <v>0</v>
      </c>
      <c r="CO93" s="184">
        <f t="shared" si="60"/>
        <v>602</v>
      </c>
      <c r="CP93" s="42">
        <f t="shared" si="61"/>
        <v>0</v>
      </c>
      <c r="CQ93" s="130">
        <f t="shared" si="62"/>
        <v>578</v>
      </c>
      <c r="CR93" s="185">
        <f t="shared" si="63"/>
        <v>1180</v>
      </c>
      <c r="CS93" s="199">
        <f t="shared" si="56"/>
        <v>65</v>
      </c>
      <c r="CT93" s="38">
        <f t="shared" si="64"/>
        <v>0.92839506172839503</v>
      </c>
      <c r="CU93" s="38">
        <f t="shared" si="65"/>
        <v>0.35555555555555557</v>
      </c>
      <c r="CV93" s="38">
        <f t="shared" si="66"/>
        <v>0</v>
      </c>
      <c r="CW93" s="38">
        <f t="shared" si="67"/>
        <v>0</v>
      </c>
      <c r="CX93" s="38">
        <f t="shared" si="68"/>
        <v>0</v>
      </c>
      <c r="CY93" s="38">
        <f t="shared" si="69"/>
        <v>0</v>
      </c>
      <c r="CZ93" s="38">
        <f t="shared" si="70"/>
        <v>0</v>
      </c>
      <c r="DA93" s="38">
        <f t="shared" si="71"/>
        <v>0</v>
      </c>
      <c r="DB93" s="38">
        <f t="shared" si="72"/>
        <v>0</v>
      </c>
      <c r="DC93" s="38">
        <f t="shared" si="73"/>
        <v>0</v>
      </c>
      <c r="DD93" s="38">
        <f t="shared" si="74"/>
        <v>0</v>
      </c>
      <c r="DE93" s="38">
        <f t="shared" si="75"/>
        <v>0</v>
      </c>
      <c r="DF93" s="242">
        <f t="shared" si="76"/>
        <v>1.2839506172839505</v>
      </c>
      <c r="DG93" s="56">
        <v>50.625</v>
      </c>
      <c r="DH93" s="202">
        <v>50.625</v>
      </c>
      <c r="DI93" s="193">
        <f t="shared" si="77"/>
        <v>65.8125</v>
      </c>
      <c r="DJ93" s="210">
        <f t="shared" si="78"/>
        <v>86.0625</v>
      </c>
      <c r="DK93" s="215">
        <v>70</v>
      </c>
      <c r="DL93" s="110">
        <v>12</v>
      </c>
      <c r="DM93" s="142">
        <v>149</v>
      </c>
      <c r="DN93" s="110">
        <v>19</v>
      </c>
      <c r="DO93" s="110"/>
      <c r="DP93" s="110"/>
      <c r="DQ93" s="110"/>
      <c r="DR93" s="110"/>
      <c r="DS93" s="110"/>
      <c r="DT93" s="110"/>
      <c r="DU93" s="110"/>
      <c r="DV93" s="110"/>
      <c r="DW93" s="110"/>
      <c r="DX93" s="110"/>
      <c r="DY93" s="110"/>
      <c r="DZ93" s="110"/>
      <c r="EA93" s="110"/>
      <c r="EB93" s="110"/>
      <c r="EC93" s="110"/>
      <c r="ED93" s="110"/>
      <c r="EE93" s="110"/>
      <c r="EF93" s="110"/>
      <c r="EG93" s="110"/>
      <c r="EH93" s="138"/>
    </row>
    <row r="94" spans="1:138" ht="120" customHeight="1" thickBot="1" x14ac:dyDescent="0.3">
      <c r="A94" s="180">
        <v>86</v>
      </c>
      <c r="B94" s="158" t="s">
        <v>114</v>
      </c>
      <c r="C94" s="221" t="s">
        <v>189</v>
      </c>
      <c r="D94" s="193">
        <f t="shared" si="80"/>
        <v>431</v>
      </c>
      <c r="E94" s="18">
        <v>119</v>
      </c>
      <c r="F94" s="28">
        <v>308</v>
      </c>
      <c r="G94" s="28">
        <v>4</v>
      </c>
      <c r="H94" s="33">
        <v>0</v>
      </c>
      <c r="I94" s="121">
        <v>0</v>
      </c>
      <c r="J94" s="17">
        <f t="shared" si="57"/>
        <v>431</v>
      </c>
      <c r="K94" s="108">
        <v>10</v>
      </c>
      <c r="L94" s="108">
        <v>12</v>
      </c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86">
        <f t="shared" si="58"/>
        <v>22</v>
      </c>
      <c r="X94" s="108">
        <v>10</v>
      </c>
      <c r="Y94" s="108">
        <v>10</v>
      </c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90">
        <f t="shared" si="50"/>
        <v>20</v>
      </c>
      <c r="AK94" s="94">
        <f t="shared" si="51"/>
        <v>42</v>
      </c>
      <c r="AL94" s="98">
        <f t="shared" si="52"/>
        <v>141</v>
      </c>
      <c r="AM94" s="99">
        <f t="shared" si="59"/>
        <v>0</v>
      </c>
      <c r="AN94" s="100">
        <f t="shared" si="53"/>
        <v>328</v>
      </c>
      <c r="AO94" s="77">
        <v>11</v>
      </c>
      <c r="AP94" s="19">
        <v>3</v>
      </c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90">
        <f t="shared" si="54"/>
        <v>14</v>
      </c>
      <c r="BB94" s="108">
        <v>1</v>
      </c>
      <c r="BC94" s="108">
        <v>0</v>
      </c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13">
        <f t="shared" si="55"/>
        <v>1</v>
      </c>
      <c r="BO94" s="71">
        <v>0</v>
      </c>
      <c r="BP94" s="28">
        <v>0</v>
      </c>
      <c r="BQ94" s="28"/>
      <c r="BR94" s="28"/>
      <c r="BS94" s="28"/>
      <c r="BT94" s="28"/>
      <c r="BU94" s="28"/>
      <c r="BV94" s="28"/>
      <c r="BW94" s="28"/>
      <c r="BX94" s="28"/>
      <c r="BY94" s="28"/>
      <c r="BZ94" s="31"/>
      <c r="CA94" s="228">
        <f t="shared" si="79"/>
        <v>0</v>
      </c>
      <c r="CB94" s="28">
        <v>0</v>
      </c>
      <c r="CC94" s="28">
        <v>0</v>
      </c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35">
        <f t="shared" si="81"/>
        <v>0</v>
      </c>
      <c r="CO94" s="184">
        <f t="shared" si="60"/>
        <v>127</v>
      </c>
      <c r="CP94" s="42">
        <f t="shared" si="61"/>
        <v>0</v>
      </c>
      <c r="CQ94" s="130">
        <f t="shared" si="62"/>
        <v>327</v>
      </c>
      <c r="CR94" s="185">
        <f t="shared" si="63"/>
        <v>454</v>
      </c>
      <c r="CS94" s="199">
        <f t="shared" si="56"/>
        <v>14</v>
      </c>
      <c r="CT94" s="38">
        <f t="shared" si="64"/>
        <v>0.21164021164021163</v>
      </c>
      <c r="CU94" s="38">
        <f t="shared" si="65"/>
        <v>5.772005772005772E-2</v>
      </c>
      <c r="CV94" s="38">
        <f t="shared" si="66"/>
        <v>0</v>
      </c>
      <c r="CW94" s="38">
        <f t="shared" si="67"/>
        <v>0</v>
      </c>
      <c r="CX94" s="38">
        <f t="shared" si="68"/>
        <v>0</v>
      </c>
      <c r="CY94" s="38">
        <f t="shared" si="69"/>
        <v>0</v>
      </c>
      <c r="CZ94" s="38">
        <f t="shared" si="70"/>
        <v>0</v>
      </c>
      <c r="DA94" s="38">
        <f t="shared" si="71"/>
        <v>0</v>
      </c>
      <c r="DB94" s="38">
        <f t="shared" si="72"/>
        <v>0</v>
      </c>
      <c r="DC94" s="38">
        <f t="shared" si="73"/>
        <v>0</v>
      </c>
      <c r="DD94" s="38">
        <f t="shared" si="74"/>
        <v>0</v>
      </c>
      <c r="DE94" s="38">
        <f t="shared" si="75"/>
        <v>0</v>
      </c>
      <c r="DF94" s="242">
        <f t="shared" si="76"/>
        <v>0.26936026936026936</v>
      </c>
      <c r="DG94" s="56">
        <v>51.975000000000001</v>
      </c>
      <c r="DH94" s="202">
        <v>51.975000000000001</v>
      </c>
      <c r="DI94" s="193">
        <f t="shared" si="77"/>
        <v>67.56750000000001</v>
      </c>
      <c r="DJ94" s="210">
        <f t="shared" si="78"/>
        <v>88.357500000000002</v>
      </c>
      <c r="DK94" s="215">
        <v>66</v>
      </c>
      <c r="DL94" s="110">
        <v>12</v>
      </c>
      <c r="DM94" s="142">
        <v>92</v>
      </c>
      <c r="DN94" s="110">
        <v>18</v>
      </c>
      <c r="DO94" s="110"/>
      <c r="DP94" s="110"/>
      <c r="DQ94" s="110"/>
      <c r="DR94" s="110"/>
      <c r="DS94" s="110"/>
      <c r="DT94" s="110"/>
      <c r="DU94" s="110"/>
      <c r="DV94" s="110"/>
      <c r="DW94" s="110"/>
      <c r="DX94" s="110"/>
      <c r="DY94" s="110"/>
      <c r="DZ94" s="110"/>
      <c r="EA94" s="110"/>
      <c r="EB94" s="110"/>
      <c r="EC94" s="110"/>
      <c r="ED94" s="110"/>
      <c r="EE94" s="110"/>
      <c r="EF94" s="110"/>
      <c r="EG94" s="110"/>
      <c r="EH94" s="138"/>
    </row>
    <row r="95" spans="1:138" ht="120" customHeight="1" thickBot="1" x14ac:dyDescent="0.3">
      <c r="A95" s="180">
        <v>87</v>
      </c>
      <c r="B95" s="158" t="s">
        <v>115</v>
      </c>
      <c r="C95" s="221" t="s">
        <v>190</v>
      </c>
      <c r="D95" s="193">
        <f t="shared" si="80"/>
        <v>478</v>
      </c>
      <c r="E95" s="18">
        <v>78</v>
      </c>
      <c r="F95" s="28">
        <v>395</v>
      </c>
      <c r="G95" s="28">
        <v>5</v>
      </c>
      <c r="H95" s="33">
        <v>0</v>
      </c>
      <c r="I95" s="121">
        <v>0</v>
      </c>
      <c r="J95" s="17">
        <f t="shared" si="57"/>
        <v>478</v>
      </c>
      <c r="K95" s="108">
        <v>40</v>
      </c>
      <c r="L95" s="108">
        <v>39</v>
      </c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86">
        <f t="shared" si="58"/>
        <v>79</v>
      </c>
      <c r="X95" s="108">
        <v>39</v>
      </c>
      <c r="Y95" s="108">
        <v>10</v>
      </c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90">
        <f t="shared" si="50"/>
        <v>49</v>
      </c>
      <c r="AK95" s="94">
        <f t="shared" si="51"/>
        <v>128</v>
      </c>
      <c r="AL95" s="98">
        <f t="shared" si="52"/>
        <v>157</v>
      </c>
      <c r="AM95" s="99">
        <f t="shared" si="59"/>
        <v>0</v>
      </c>
      <c r="AN95" s="100">
        <f t="shared" si="53"/>
        <v>444</v>
      </c>
      <c r="AO95" s="77">
        <v>28</v>
      </c>
      <c r="AP95" s="19">
        <v>14</v>
      </c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90">
        <f t="shared" si="54"/>
        <v>42</v>
      </c>
      <c r="BB95" s="108">
        <v>1</v>
      </c>
      <c r="BC95" s="108">
        <v>0</v>
      </c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13">
        <f t="shared" si="55"/>
        <v>1</v>
      </c>
      <c r="BO95" s="71">
        <v>0</v>
      </c>
      <c r="BP95" s="28">
        <v>0</v>
      </c>
      <c r="BQ95" s="28"/>
      <c r="BR95" s="28"/>
      <c r="BS95" s="28"/>
      <c r="BT95" s="28"/>
      <c r="BU95" s="28"/>
      <c r="BV95" s="28"/>
      <c r="BW95" s="28"/>
      <c r="BX95" s="28"/>
      <c r="BY95" s="28"/>
      <c r="BZ95" s="31"/>
      <c r="CA95" s="228">
        <f t="shared" si="79"/>
        <v>0</v>
      </c>
      <c r="CB95" s="28">
        <v>0</v>
      </c>
      <c r="CC95" s="28">
        <v>0</v>
      </c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35">
        <f t="shared" si="81"/>
        <v>0</v>
      </c>
      <c r="CO95" s="184">
        <f t="shared" si="60"/>
        <v>115</v>
      </c>
      <c r="CP95" s="42">
        <f t="shared" si="61"/>
        <v>0</v>
      </c>
      <c r="CQ95" s="130">
        <f t="shared" si="62"/>
        <v>443</v>
      </c>
      <c r="CR95" s="185">
        <f t="shared" si="63"/>
        <v>558</v>
      </c>
      <c r="CS95" s="199">
        <f t="shared" si="56"/>
        <v>42</v>
      </c>
      <c r="CT95" s="38">
        <f t="shared" si="64"/>
        <v>0.29008029008029007</v>
      </c>
      <c r="CU95" s="38">
        <f t="shared" si="65"/>
        <v>0.14504014504014504</v>
      </c>
      <c r="CV95" s="38">
        <f t="shared" si="66"/>
        <v>0</v>
      </c>
      <c r="CW95" s="38">
        <f t="shared" si="67"/>
        <v>0</v>
      </c>
      <c r="CX95" s="38">
        <f t="shared" si="68"/>
        <v>0</v>
      </c>
      <c r="CY95" s="38">
        <f t="shared" si="69"/>
        <v>0</v>
      </c>
      <c r="CZ95" s="38">
        <f t="shared" si="70"/>
        <v>0</v>
      </c>
      <c r="DA95" s="38">
        <f t="shared" si="71"/>
        <v>0</v>
      </c>
      <c r="DB95" s="38">
        <f t="shared" si="72"/>
        <v>0</v>
      </c>
      <c r="DC95" s="38">
        <f t="shared" si="73"/>
        <v>0</v>
      </c>
      <c r="DD95" s="38">
        <f t="shared" si="74"/>
        <v>0</v>
      </c>
      <c r="DE95" s="38">
        <f t="shared" si="75"/>
        <v>0</v>
      </c>
      <c r="DF95" s="242">
        <f t="shared" si="76"/>
        <v>0.43512043512043508</v>
      </c>
      <c r="DG95" s="56">
        <v>96.525000000000006</v>
      </c>
      <c r="DH95" s="202">
        <v>96.525000000000006</v>
      </c>
      <c r="DI95" s="193">
        <f t="shared" si="77"/>
        <v>125.48250000000002</v>
      </c>
      <c r="DJ95" s="210">
        <f t="shared" si="78"/>
        <v>164.0925</v>
      </c>
      <c r="DK95" s="215">
        <v>32</v>
      </c>
      <c r="DL95" s="110">
        <v>4</v>
      </c>
      <c r="DM95" s="142">
        <v>55</v>
      </c>
      <c r="DN95" s="110">
        <v>6</v>
      </c>
      <c r="DO95" s="110"/>
      <c r="DP95" s="110"/>
      <c r="DQ95" s="110"/>
      <c r="DR95" s="110"/>
      <c r="DS95" s="110"/>
      <c r="DT95" s="110"/>
      <c r="DU95" s="110"/>
      <c r="DV95" s="110"/>
      <c r="DW95" s="110"/>
      <c r="DX95" s="110"/>
      <c r="DY95" s="110"/>
      <c r="DZ95" s="110"/>
      <c r="EA95" s="110"/>
      <c r="EB95" s="110"/>
      <c r="EC95" s="110"/>
      <c r="ED95" s="110"/>
      <c r="EE95" s="110"/>
      <c r="EF95" s="110"/>
      <c r="EG95" s="110"/>
      <c r="EH95" s="138"/>
    </row>
    <row r="96" spans="1:138" ht="120" customHeight="1" thickBot="1" x14ac:dyDescent="0.3">
      <c r="A96" s="180">
        <v>88</v>
      </c>
      <c r="B96" s="158" t="s">
        <v>116</v>
      </c>
      <c r="C96" s="221" t="s">
        <v>191</v>
      </c>
      <c r="D96" s="193">
        <f t="shared" si="80"/>
        <v>1319</v>
      </c>
      <c r="E96" s="18">
        <v>367</v>
      </c>
      <c r="F96" s="28">
        <v>850</v>
      </c>
      <c r="G96" s="28">
        <v>95</v>
      </c>
      <c r="H96" s="33">
        <v>18</v>
      </c>
      <c r="I96" s="121">
        <v>7</v>
      </c>
      <c r="J96" s="17">
        <f t="shared" si="57"/>
        <v>1337</v>
      </c>
      <c r="K96" s="108">
        <v>82</v>
      </c>
      <c r="L96" s="108">
        <v>32</v>
      </c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86">
        <f t="shared" si="58"/>
        <v>114</v>
      </c>
      <c r="X96" s="108">
        <v>13</v>
      </c>
      <c r="Y96" s="108">
        <v>6</v>
      </c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90">
        <f t="shared" si="50"/>
        <v>19</v>
      </c>
      <c r="AK96" s="94">
        <f t="shared" si="51"/>
        <v>133</v>
      </c>
      <c r="AL96" s="98">
        <f t="shared" si="52"/>
        <v>488</v>
      </c>
      <c r="AM96" s="99">
        <f t="shared" si="59"/>
        <v>7</v>
      </c>
      <c r="AN96" s="100">
        <f t="shared" si="53"/>
        <v>869</v>
      </c>
      <c r="AO96" s="77">
        <v>56</v>
      </c>
      <c r="AP96" s="19">
        <v>25</v>
      </c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90">
        <f t="shared" si="54"/>
        <v>81</v>
      </c>
      <c r="BB96" s="108">
        <v>1</v>
      </c>
      <c r="BC96" s="108">
        <v>0</v>
      </c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13">
        <f t="shared" si="55"/>
        <v>1</v>
      </c>
      <c r="BO96" s="71">
        <v>0</v>
      </c>
      <c r="BP96" s="28">
        <v>0</v>
      </c>
      <c r="BQ96" s="28"/>
      <c r="BR96" s="28"/>
      <c r="BS96" s="28"/>
      <c r="BT96" s="28"/>
      <c r="BU96" s="28"/>
      <c r="BV96" s="28"/>
      <c r="BW96" s="28"/>
      <c r="BX96" s="28"/>
      <c r="BY96" s="28"/>
      <c r="BZ96" s="31"/>
      <c r="CA96" s="228">
        <f t="shared" si="79"/>
        <v>0</v>
      </c>
      <c r="CB96" s="28">
        <v>0</v>
      </c>
      <c r="CC96" s="28">
        <v>0</v>
      </c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35">
        <f t="shared" si="81"/>
        <v>0</v>
      </c>
      <c r="CO96" s="184">
        <f t="shared" si="60"/>
        <v>407</v>
      </c>
      <c r="CP96" s="42">
        <f t="shared" si="61"/>
        <v>7</v>
      </c>
      <c r="CQ96" s="130">
        <f t="shared" si="62"/>
        <v>868</v>
      </c>
      <c r="CR96" s="185">
        <f t="shared" si="63"/>
        <v>1275</v>
      </c>
      <c r="CS96" s="199">
        <f t="shared" si="56"/>
        <v>81</v>
      </c>
      <c r="CT96" s="38">
        <f t="shared" si="64"/>
        <v>0.58016058016058014</v>
      </c>
      <c r="CU96" s="38">
        <f t="shared" si="65"/>
        <v>0.25900025900025897</v>
      </c>
      <c r="CV96" s="38">
        <f t="shared" si="66"/>
        <v>0</v>
      </c>
      <c r="CW96" s="38">
        <f t="shared" si="67"/>
        <v>0</v>
      </c>
      <c r="CX96" s="38">
        <f t="shared" si="68"/>
        <v>0</v>
      </c>
      <c r="CY96" s="38">
        <f t="shared" si="69"/>
        <v>0</v>
      </c>
      <c r="CZ96" s="38">
        <f t="shared" si="70"/>
        <v>0</v>
      </c>
      <c r="DA96" s="38">
        <f t="shared" si="71"/>
        <v>0</v>
      </c>
      <c r="DB96" s="38">
        <f t="shared" si="72"/>
        <v>0</v>
      </c>
      <c r="DC96" s="38">
        <f t="shared" si="73"/>
        <v>0</v>
      </c>
      <c r="DD96" s="38">
        <f t="shared" si="74"/>
        <v>0</v>
      </c>
      <c r="DE96" s="38">
        <f t="shared" si="75"/>
        <v>0</v>
      </c>
      <c r="DF96" s="242">
        <f t="shared" si="76"/>
        <v>0.83916083916083917</v>
      </c>
      <c r="DG96" s="56">
        <v>96.525000000000006</v>
      </c>
      <c r="DH96" s="202">
        <v>96.525000000000006</v>
      </c>
      <c r="DI96" s="193">
        <f t="shared" si="77"/>
        <v>125.48250000000002</v>
      </c>
      <c r="DJ96" s="210">
        <f t="shared" si="78"/>
        <v>164.0925</v>
      </c>
      <c r="DK96" s="215">
        <v>69</v>
      </c>
      <c r="DL96" s="110">
        <v>13</v>
      </c>
      <c r="DM96" s="142">
        <v>116</v>
      </c>
      <c r="DN96" s="110">
        <v>26</v>
      </c>
      <c r="DO96" s="110"/>
      <c r="DP96" s="110"/>
      <c r="DQ96" s="110"/>
      <c r="DR96" s="110"/>
      <c r="DS96" s="110"/>
      <c r="DT96" s="110"/>
      <c r="DU96" s="110"/>
      <c r="DV96" s="110"/>
      <c r="DW96" s="110"/>
      <c r="DX96" s="110"/>
      <c r="DY96" s="110"/>
      <c r="DZ96" s="110"/>
      <c r="EA96" s="110"/>
      <c r="EB96" s="110"/>
      <c r="EC96" s="110"/>
      <c r="ED96" s="110"/>
      <c r="EE96" s="110"/>
      <c r="EF96" s="110"/>
      <c r="EG96" s="110"/>
      <c r="EH96" s="138"/>
    </row>
    <row r="97" spans="1:138" ht="120" customHeight="1" thickBot="1" x14ac:dyDescent="0.3">
      <c r="A97" s="180">
        <v>89</v>
      </c>
      <c r="B97" s="158" t="s">
        <v>117</v>
      </c>
      <c r="C97" s="221" t="s">
        <v>192</v>
      </c>
      <c r="D97" s="193">
        <f t="shared" si="80"/>
        <v>748</v>
      </c>
      <c r="E97" s="18">
        <v>233</v>
      </c>
      <c r="F97" s="28">
        <v>457</v>
      </c>
      <c r="G97" s="28">
        <v>48</v>
      </c>
      <c r="H97" s="33">
        <v>8</v>
      </c>
      <c r="I97" s="121">
        <v>10</v>
      </c>
      <c r="J97" s="17">
        <f t="shared" si="57"/>
        <v>756</v>
      </c>
      <c r="K97" s="108">
        <v>57</v>
      </c>
      <c r="L97" s="108">
        <v>7</v>
      </c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86">
        <f t="shared" si="58"/>
        <v>64</v>
      </c>
      <c r="X97" s="108">
        <v>17</v>
      </c>
      <c r="Y97" s="108">
        <v>6</v>
      </c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90">
        <f t="shared" si="50"/>
        <v>23</v>
      </c>
      <c r="AK97" s="94">
        <f t="shared" si="51"/>
        <v>87</v>
      </c>
      <c r="AL97" s="98">
        <f t="shared" si="52"/>
        <v>307</v>
      </c>
      <c r="AM97" s="99">
        <f t="shared" si="59"/>
        <v>10</v>
      </c>
      <c r="AN97" s="100">
        <f t="shared" si="53"/>
        <v>480</v>
      </c>
      <c r="AO97" s="77">
        <v>10</v>
      </c>
      <c r="AP97" s="19">
        <v>2</v>
      </c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90">
        <f t="shared" si="54"/>
        <v>12</v>
      </c>
      <c r="BB97" s="108">
        <v>0</v>
      </c>
      <c r="BC97" s="108">
        <v>0</v>
      </c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13">
        <f t="shared" si="55"/>
        <v>0</v>
      </c>
      <c r="BO97" s="71">
        <v>0</v>
      </c>
      <c r="BP97" s="28">
        <v>0</v>
      </c>
      <c r="BQ97" s="28"/>
      <c r="BR97" s="28"/>
      <c r="BS97" s="28"/>
      <c r="BT97" s="28"/>
      <c r="BU97" s="28"/>
      <c r="BV97" s="28"/>
      <c r="BW97" s="28"/>
      <c r="BX97" s="28"/>
      <c r="BY97" s="28"/>
      <c r="BZ97" s="31"/>
      <c r="CA97" s="228">
        <f t="shared" si="79"/>
        <v>0</v>
      </c>
      <c r="CB97" s="28">
        <v>0</v>
      </c>
      <c r="CC97" s="28">
        <v>0</v>
      </c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35">
        <f t="shared" si="81"/>
        <v>0</v>
      </c>
      <c r="CO97" s="184">
        <f t="shared" si="60"/>
        <v>295</v>
      </c>
      <c r="CP97" s="42">
        <f t="shared" si="61"/>
        <v>10</v>
      </c>
      <c r="CQ97" s="130">
        <f t="shared" si="62"/>
        <v>480</v>
      </c>
      <c r="CR97" s="185">
        <f t="shared" si="63"/>
        <v>775</v>
      </c>
      <c r="CS97" s="199">
        <f t="shared" si="56"/>
        <v>12</v>
      </c>
      <c r="CT97" s="38">
        <f t="shared" si="64"/>
        <v>0.1924001924001924</v>
      </c>
      <c r="CU97" s="38">
        <f t="shared" si="65"/>
        <v>3.8480038480038482E-2</v>
      </c>
      <c r="CV97" s="38">
        <f t="shared" si="66"/>
        <v>0</v>
      </c>
      <c r="CW97" s="38">
        <f t="shared" si="67"/>
        <v>0</v>
      </c>
      <c r="CX97" s="38">
        <f t="shared" si="68"/>
        <v>0</v>
      </c>
      <c r="CY97" s="38">
        <f t="shared" si="69"/>
        <v>0</v>
      </c>
      <c r="CZ97" s="38">
        <f t="shared" si="70"/>
        <v>0</v>
      </c>
      <c r="DA97" s="38">
        <f t="shared" si="71"/>
        <v>0</v>
      </c>
      <c r="DB97" s="38">
        <f t="shared" si="72"/>
        <v>0</v>
      </c>
      <c r="DC97" s="38">
        <f t="shared" si="73"/>
        <v>0</v>
      </c>
      <c r="DD97" s="38">
        <f t="shared" si="74"/>
        <v>0</v>
      </c>
      <c r="DE97" s="38">
        <f t="shared" si="75"/>
        <v>0</v>
      </c>
      <c r="DF97" s="242">
        <f t="shared" si="76"/>
        <v>0.23088023088023088</v>
      </c>
      <c r="DG97" s="56">
        <v>51.975000000000001</v>
      </c>
      <c r="DH97" s="202">
        <v>51.975000000000001</v>
      </c>
      <c r="DI97" s="193">
        <f t="shared" si="77"/>
        <v>67.56750000000001</v>
      </c>
      <c r="DJ97" s="210">
        <f t="shared" si="78"/>
        <v>88.357500000000002</v>
      </c>
      <c r="DK97" s="215">
        <v>106</v>
      </c>
      <c r="DL97" s="110">
        <v>9</v>
      </c>
      <c r="DM97" s="142">
        <v>138</v>
      </c>
      <c r="DN97" s="110">
        <v>10</v>
      </c>
      <c r="DO97" s="110"/>
      <c r="DP97" s="110"/>
      <c r="DQ97" s="110"/>
      <c r="DR97" s="110"/>
      <c r="DS97" s="110"/>
      <c r="DT97" s="110"/>
      <c r="DU97" s="110"/>
      <c r="DV97" s="110"/>
      <c r="DW97" s="110"/>
      <c r="DX97" s="110"/>
      <c r="DY97" s="110"/>
      <c r="DZ97" s="110"/>
      <c r="EA97" s="110"/>
      <c r="EB97" s="110"/>
      <c r="EC97" s="110"/>
      <c r="ED97" s="110"/>
      <c r="EE97" s="110"/>
      <c r="EF97" s="110"/>
      <c r="EG97" s="110"/>
      <c r="EH97" s="138"/>
    </row>
    <row r="98" spans="1:138" ht="120" customHeight="1" thickBot="1" x14ac:dyDescent="0.3">
      <c r="A98" s="180">
        <v>90</v>
      </c>
      <c r="B98" s="158" t="s">
        <v>118</v>
      </c>
      <c r="C98" s="221" t="s">
        <v>193</v>
      </c>
      <c r="D98" s="193">
        <f t="shared" si="80"/>
        <v>588</v>
      </c>
      <c r="E98" s="18">
        <v>194</v>
      </c>
      <c r="F98" s="28">
        <v>367</v>
      </c>
      <c r="G98" s="28">
        <v>24</v>
      </c>
      <c r="H98" s="33">
        <v>8</v>
      </c>
      <c r="I98" s="121">
        <v>3</v>
      </c>
      <c r="J98" s="17">
        <f t="shared" si="57"/>
        <v>596</v>
      </c>
      <c r="K98" s="108">
        <v>14</v>
      </c>
      <c r="L98" s="108">
        <v>13</v>
      </c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86">
        <f t="shared" si="58"/>
        <v>27</v>
      </c>
      <c r="X98" s="108">
        <v>18</v>
      </c>
      <c r="Y98" s="108">
        <v>6</v>
      </c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90">
        <f t="shared" si="50"/>
        <v>24</v>
      </c>
      <c r="AK98" s="94">
        <f t="shared" si="51"/>
        <v>51</v>
      </c>
      <c r="AL98" s="98">
        <f t="shared" si="52"/>
        <v>224</v>
      </c>
      <c r="AM98" s="99">
        <f t="shared" si="59"/>
        <v>3</v>
      </c>
      <c r="AN98" s="100">
        <f t="shared" si="53"/>
        <v>391</v>
      </c>
      <c r="AO98" s="77">
        <v>27</v>
      </c>
      <c r="AP98" s="19">
        <v>11</v>
      </c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90">
        <f t="shared" si="54"/>
        <v>38</v>
      </c>
      <c r="BB98" s="108">
        <v>1</v>
      </c>
      <c r="BC98" s="108">
        <v>43</v>
      </c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13">
        <f t="shared" si="55"/>
        <v>44</v>
      </c>
      <c r="BO98" s="71">
        <v>2</v>
      </c>
      <c r="BP98" s="28">
        <v>3</v>
      </c>
      <c r="BQ98" s="28"/>
      <c r="BR98" s="28"/>
      <c r="BS98" s="28"/>
      <c r="BT98" s="28"/>
      <c r="BU98" s="28"/>
      <c r="BV98" s="28"/>
      <c r="BW98" s="28"/>
      <c r="BX98" s="28"/>
      <c r="BY98" s="28"/>
      <c r="BZ98" s="31"/>
      <c r="CA98" s="228">
        <f t="shared" si="79"/>
        <v>5</v>
      </c>
      <c r="CB98" s="28">
        <v>2</v>
      </c>
      <c r="CC98" s="28">
        <v>25</v>
      </c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35">
        <f t="shared" si="81"/>
        <v>27</v>
      </c>
      <c r="CO98" s="184">
        <f t="shared" si="60"/>
        <v>181</v>
      </c>
      <c r="CP98" s="42">
        <f t="shared" si="61"/>
        <v>3</v>
      </c>
      <c r="CQ98" s="130">
        <f t="shared" si="62"/>
        <v>320</v>
      </c>
      <c r="CR98" s="185">
        <f t="shared" si="63"/>
        <v>501</v>
      </c>
      <c r="CS98" s="199">
        <f t="shared" si="56"/>
        <v>38</v>
      </c>
      <c r="CT98" s="38">
        <f t="shared" si="64"/>
        <v>0.51948051948051943</v>
      </c>
      <c r="CU98" s="38">
        <f t="shared" si="65"/>
        <v>0.21164021164021163</v>
      </c>
      <c r="CV98" s="38">
        <f t="shared" si="66"/>
        <v>0</v>
      </c>
      <c r="CW98" s="38">
        <f t="shared" si="67"/>
        <v>0</v>
      </c>
      <c r="CX98" s="38">
        <f t="shared" si="68"/>
        <v>0</v>
      </c>
      <c r="CY98" s="38">
        <f t="shared" si="69"/>
        <v>0</v>
      </c>
      <c r="CZ98" s="38">
        <f t="shared" si="70"/>
        <v>0</v>
      </c>
      <c r="DA98" s="38">
        <f t="shared" si="71"/>
        <v>0</v>
      </c>
      <c r="DB98" s="38">
        <f t="shared" si="72"/>
        <v>0</v>
      </c>
      <c r="DC98" s="38">
        <f t="shared" si="73"/>
        <v>0</v>
      </c>
      <c r="DD98" s="38">
        <f t="shared" si="74"/>
        <v>0</v>
      </c>
      <c r="DE98" s="38">
        <f t="shared" si="75"/>
        <v>0</v>
      </c>
      <c r="DF98" s="242">
        <f t="shared" si="76"/>
        <v>0.73112073112073106</v>
      </c>
      <c r="DG98" s="56">
        <v>51.975000000000001</v>
      </c>
      <c r="DH98" s="202">
        <v>51.975000000000001</v>
      </c>
      <c r="DI98" s="193">
        <f t="shared" si="77"/>
        <v>67.56750000000001</v>
      </c>
      <c r="DJ98" s="210">
        <f t="shared" si="78"/>
        <v>88.357500000000002</v>
      </c>
      <c r="DK98" s="215">
        <v>66</v>
      </c>
      <c r="DL98" s="110">
        <v>23</v>
      </c>
      <c r="DM98" s="142">
        <v>104</v>
      </c>
      <c r="DN98" s="110">
        <v>72</v>
      </c>
      <c r="DO98" s="110"/>
      <c r="DP98" s="110"/>
      <c r="DQ98" s="110"/>
      <c r="DR98" s="110"/>
      <c r="DS98" s="110"/>
      <c r="DT98" s="110"/>
      <c r="DU98" s="110"/>
      <c r="DV98" s="110"/>
      <c r="DW98" s="110"/>
      <c r="DX98" s="110"/>
      <c r="DY98" s="110"/>
      <c r="DZ98" s="110"/>
      <c r="EA98" s="110"/>
      <c r="EB98" s="110"/>
      <c r="EC98" s="110"/>
      <c r="ED98" s="110"/>
      <c r="EE98" s="110"/>
      <c r="EF98" s="110"/>
      <c r="EG98" s="110"/>
      <c r="EH98" s="138"/>
    </row>
    <row r="99" spans="1:138" ht="120" customHeight="1" thickBot="1" x14ac:dyDescent="0.3">
      <c r="A99" s="180">
        <v>91</v>
      </c>
      <c r="B99" s="158" t="s">
        <v>127</v>
      </c>
      <c r="C99" s="221" t="s">
        <v>194</v>
      </c>
      <c r="D99" s="193">
        <f t="shared" si="80"/>
        <v>658</v>
      </c>
      <c r="E99" s="18">
        <v>171</v>
      </c>
      <c r="F99" s="28">
        <v>446</v>
      </c>
      <c r="G99" s="28">
        <v>41</v>
      </c>
      <c r="H99" s="33">
        <v>6</v>
      </c>
      <c r="I99" s="121">
        <v>0</v>
      </c>
      <c r="J99" s="17">
        <f t="shared" si="57"/>
        <v>664</v>
      </c>
      <c r="K99" s="108">
        <v>20</v>
      </c>
      <c r="L99" s="108">
        <v>6</v>
      </c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86">
        <f t="shared" si="58"/>
        <v>26</v>
      </c>
      <c r="X99" s="108">
        <v>14</v>
      </c>
      <c r="Y99" s="108">
        <v>12</v>
      </c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90">
        <f t="shared" si="50"/>
        <v>26</v>
      </c>
      <c r="AK99" s="94">
        <f t="shared" si="51"/>
        <v>52</v>
      </c>
      <c r="AL99" s="98">
        <f t="shared" si="52"/>
        <v>197</v>
      </c>
      <c r="AM99" s="99">
        <f t="shared" si="59"/>
        <v>0</v>
      </c>
      <c r="AN99" s="100">
        <f t="shared" si="53"/>
        <v>472</v>
      </c>
      <c r="AO99" s="77">
        <v>18</v>
      </c>
      <c r="AP99" s="19">
        <v>1</v>
      </c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90">
        <f t="shared" si="54"/>
        <v>19</v>
      </c>
      <c r="BB99" s="108">
        <v>0</v>
      </c>
      <c r="BC99" s="108">
        <v>0</v>
      </c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13">
        <f t="shared" si="55"/>
        <v>0</v>
      </c>
      <c r="BO99" s="71">
        <v>2</v>
      </c>
      <c r="BP99" s="28">
        <v>3</v>
      </c>
      <c r="BQ99" s="28"/>
      <c r="BR99" s="28"/>
      <c r="BS99" s="28"/>
      <c r="BT99" s="28"/>
      <c r="BU99" s="28"/>
      <c r="BV99" s="28"/>
      <c r="BW99" s="28"/>
      <c r="BX99" s="28"/>
      <c r="BY99" s="28"/>
      <c r="BZ99" s="31"/>
      <c r="CA99" s="228">
        <f t="shared" si="79"/>
        <v>5</v>
      </c>
      <c r="CB99" s="28">
        <v>0</v>
      </c>
      <c r="CC99" s="28">
        <v>0</v>
      </c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35">
        <f t="shared" si="81"/>
        <v>0</v>
      </c>
      <c r="CO99" s="184">
        <f t="shared" si="60"/>
        <v>173</v>
      </c>
      <c r="CP99" s="42">
        <f t="shared" si="61"/>
        <v>0</v>
      </c>
      <c r="CQ99" s="130">
        <f t="shared" si="62"/>
        <v>472</v>
      </c>
      <c r="CR99" s="185">
        <f t="shared" si="63"/>
        <v>645</v>
      </c>
      <c r="CS99" s="199">
        <f t="shared" si="56"/>
        <v>19</v>
      </c>
      <c r="CT99" s="38">
        <f t="shared" si="64"/>
        <v>0.34632034632034631</v>
      </c>
      <c r="CU99" s="38">
        <f t="shared" si="65"/>
        <v>1.9240019240019241E-2</v>
      </c>
      <c r="CV99" s="38">
        <f t="shared" si="66"/>
        <v>0</v>
      </c>
      <c r="CW99" s="38">
        <f t="shared" si="67"/>
        <v>0</v>
      </c>
      <c r="CX99" s="38">
        <f t="shared" si="68"/>
        <v>0</v>
      </c>
      <c r="CY99" s="38">
        <f t="shared" si="69"/>
        <v>0</v>
      </c>
      <c r="CZ99" s="38">
        <f t="shared" si="70"/>
        <v>0</v>
      </c>
      <c r="DA99" s="38">
        <f t="shared" si="71"/>
        <v>0</v>
      </c>
      <c r="DB99" s="38">
        <f t="shared" si="72"/>
        <v>0</v>
      </c>
      <c r="DC99" s="38">
        <f t="shared" si="73"/>
        <v>0</v>
      </c>
      <c r="DD99" s="38">
        <f t="shared" si="74"/>
        <v>0</v>
      </c>
      <c r="DE99" s="38">
        <f t="shared" si="75"/>
        <v>0</v>
      </c>
      <c r="DF99" s="242">
        <f t="shared" si="76"/>
        <v>0.36556036556036553</v>
      </c>
      <c r="DG99" s="56">
        <v>51.975000000000001</v>
      </c>
      <c r="DH99" s="202">
        <v>51.975000000000001</v>
      </c>
      <c r="DI99" s="193">
        <f t="shared" si="77"/>
        <v>67.56750000000001</v>
      </c>
      <c r="DJ99" s="210">
        <f t="shared" si="78"/>
        <v>88.357500000000002</v>
      </c>
      <c r="DK99" s="215">
        <v>32</v>
      </c>
      <c r="DL99" s="110">
        <v>25</v>
      </c>
      <c r="DM99" s="142">
        <v>48</v>
      </c>
      <c r="DN99" s="110">
        <v>32</v>
      </c>
      <c r="DO99" s="110"/>
      <c r="DP99" s="110"/>
      <c r="DQ99" s="110"/>
      <c r="DR99" s="110"/>
      <c r="DS99" s="110"/>
      <c r="DT99" s="110"/>
      <c r="DU99" s="110"/>
      <c r="DV99" s="110"/>
      <c r="DW99" s="110"/>
      <c r="DX99" s="110"/>
      <c r="DY99" s="110"/>
      <c r="DZ99" s="110"/>
      <c r="EA99" s="110"/>
      <c r="EB99" s="110"/>
      <c r="EC99" s="110"/>
      <c r="ED99" s="110"/>
      <c r="EE99" s="110"/>
      <c r="EF99" s="110"/>
      <c r="EG99" s="110"/>
      <c r="EH99" s="138"/>
    </row>
    <row r="100" spans="1:138" ht="120" customHeight="1" thickBot="1" x14ac:dyDescent="0.3">
      <c r="A100" s="180">
        <v>92</v>
      </c>
      <c r="B100" s="158" t="s">
        <v>119</v>
      </c>
      <c r="C100" s="221" t="s">
        <v>195</v>
      </c>
      <c r="D100" s="193">
        <f t="shared" si="80"/>
        <v>652</v>
      </c>
      <c r="E100" s="18">
        <v>169</v>
      </c>
      <c r="F100" s="28">
        <v>439</v>
      </c>
      <c r="G100" s="28">
        <v>44</v>
      </c>
      <c r="H100" s="33">
        <v>30</v>
      </c>
      <c r="I100" s="121">
        <v>0</v>
      </c>
      <c r="J100" s="17">
        <f t="shared" si="57"/>
        <v>682</v>
      </c>
      <c r="K100" s="108">
        <v>14</v>
      </c>
      <c r="L100" s="108">
        <v>5</v>
      </c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86">
        <f t="shared" si="58"/>
        <v>19</v>
      </c>
      <c r="X100" s="108">
        <v>24</v>
      </c>
      <c r="Y100" s="108">
        <v>5</v>
      </c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90">
        <f t="shared" si="50"/>
        <v>29</v>
      </c>
      <c r="AK100" s="94">
        <f t="shared" si="51"/>
        <v>48</v>
      </c>
      <c r="AL100" s="98">
        <f t="shared" si="52"/>
        <v>188</v>
      </c>
      <c r="AM100" s="99">
        <f t="shared" si="59"/>
        <v>0</v>
      </c>
      <c r="AN100" s="100">
        <f t="shared" si="53"/>
        <v>468</v>
      </c>
      <c r="AO100" s="77">
        <v>11</v>
      </c>
      <c r="AP100" s="19">
        <v>19</v>
      </c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90">
        <f t="shared" si="54"/>
        <v>30</v>
      </c>
      <c r="BB100" s="108">
        <v>28</v>
      </c>
      <c r="BC100" s="108">
        <v>0</v>
      </c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13">
        <f t="shared" si="55"/>
        <v>28</v>
      </c>
      <c r="BO100" s="71">
        <v>0</v>
      </c>
      <c r="BP100" s="28">
        <v>0</v>
      </c>
      <c r="BQ100" s="28"/>
      <c r="BR100" s="28"/>
      <c r="BS100" s="28"/>
      <c r="BT100" s="28"/>
      <c r="BU100" s="28"/>
      <c r="BV100" s="28"/>
      <c r="BW100" s="28"/>
      <c r="BX100" s="28"/>
      <c r="BY100" s="28"/>
      <c r="BZ100" s="31"/>
      <c r="CA100" s="228">
        <f t="shared" si="79"/>
        <v>0</v>
      </c>
      <c r="CB100" s="28">
        <v>35</v>
      </c>
      <c r="CC100" s="28">
        <v>0</v>
      </c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35">
        <f t="shared" si="81"/>
        <v>35</v>
      </c>
      <c r="CO100" s="184">
        <f t="shared" si="60"/>
        <v>158</v>
      </c>
      <c r="CP100" s="42">
        <f t="shared" si="61"/>
        <v>0</v>
      </c>
      <c r="CQ100" s="130">
        <f t="shared" si="62"/>
        <v>405</v>
      </c>
      <c r="CR100" s="185">
        <f t="shared" si="63"/>
        <v>563</v>
      </c>
      <c r="CS100" s="199">
        <f t="shared" si="56"/>
        <v>30</v>
      </c>
      <c r="CT100" s="38">
        <f t="shared" si="64"/>
        <v>0.21164021164021163</v>
      </c>
      <c r="CU100" s="38">
        <f t="shared" si="65"/>
        <v>0.36556036556036553</v>
      </c>
      <c r="CV100" s="38">
        <f t="shared" si="66"/>
        <v>0</v>
      </c>
      <c r="CW100" s="38">
        <f t="shared" si="67"/>
        <v>0</v>
      </c>
      <c r="CX100" s="38">
        <f t="shared" si="68"/>
        <v>0</v>
      </c>
      <c r="CY100" s="38">
        <f t="shared" si="69"/>
        <v>0</v>
      </c>
      <c r="CZ100" s="38">
        <f t="shared" si="70"/>
        <v>0</v>
      </c>
      <c r="DA100" s="38">
        <f t="shared" si="71"/>
        <v>0</v>
      </c>
      <c r="DB100" s="38">
        <f t="shared" si="72"/>
        <v>0</v>
      </c>
      <c r="DC100" s="38">
        <f t="shared" si="73"/>
        <v>0</v>
      </c>
      <c r="DD100" s="38">
        <f t="shared" si="74"/>
        <v>0</v>
      </c>
      <c r="DE100" s="38">
        <f t="shared" si="75"/>
        <v>0</v>
      </c>
      <c r="DF100" s="242">
        <f t="shared" si="76"/>
        <v>0.57720057720057716</v>
      </c>
      <c r="DG100" s="56">
        <v>51.975000000000001</v>
      </c>
      <c r="DH100" s="202">
        <v>51.975000000000001</v>
      </c>
      <c r="DI100" s="193">
        <f t="shared" si="77"/>
        <v>67.56750000000001</v>
      </c>
      <c r="DJ100" s="210">
        <f t="shared" si="78"/>
        <v>88.357500000000002</v>
      </c>
      <c r="DK100" s="215">
        <v>53</v>
      </c>
      <c r="DL100" s="110">
        <v>4</v>
      </c>
      <c r="DM100" s="142">
        <v>93</v>
      </c>
      <c r="DN100" s="110">
        <v>12</v>
      </c>
      <c r="DO100" s="110"/>
      <c r="DP100" s="110"/>
      <c r="DQ100" s="110"/>
      <c r="DR100" s="110"/>
      <c r="DS100" s="110"/>
      <c r="DT100" s="110"/>
      <c r="DU100" s="110"/>
      <c r="DV100" s="110"/>
      <c r="DW100" s="110"/>
      <c r="DX100" s="110"/>
      <c r="DY100" s="110"/>
      <c r="DZ100" s="110"/>
      <c r="EA100" s="110"/>
      <c r="EB100" s="110"/>
      <c r="EC100" s="110"/>
      <c r="ED100" s="110"/>
      <c r="EE100" s="110"/>
      <c r="EF100" s="110"/>
      <c r="EG100" s="110"/>
      <c r="EH100" s="138"/>
    </row>
    <row r="101" spans="1:138" ht="120" customHeight="1" thickBot="1" x14ac:dyDescent="0.3">
      <c r="A101" s="180">
        <v>93</v>
      </c>
      <c r="B101" s="158" t="s">
        <v>123</v>
      </c>
      <c r="C101" s="221" t="s">
        <v>196</v>
      </c>
      <c r="D101" s="193">
        <f t="shared" si="80"/>
        <v>353</v>
      </c>
      <c r="E101" s="18">
        <v>105</v>
      </c>
      <c r="F101" s="28">
        <v>217</v>
      </c>
      <c r="G101" s="28">
        <v>30</v>
      </c>
      <c r="H101" s="33">
        <v>9</v>
      </c>
      <c r="I101" s="121">
        <v>1</v>
      </c>
      <c r="J101" s="17">
        <f t="shared" si="57"/>
        <v>362</v>
      </c>
      <c r="K101" s="108">
        <v>2</v>
      </c>
      <c r="L101" s="108">
        <v>4</v>
      </c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86">
        <f t="shared" si="58"/>
        <v>6</v>
      </c>
      <c r="X101" s="108">
        <v>2</v>
      </c>
      <c r="Y101" s="108">
        <v>4</v>
      </c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90">
        <f t="shared" si="50"/>
        <v>6</v>
      </c>
      <c r="AK101" s="94">
        <f t="shared" si="51"/>
        <v>12</v>
      </c>
      <c r="AL101" s="98">
        <f t="shared" si="52"/>
        <v>112</v>
      </c>
      <c r="AM101" s="99">
        <f t="shared" si="59"/>
        <v>1</v>
      </c>
      <c r="AN101" s="100">
        <f t="shared" si="53"/>
        <v>223</v>
      </c>
      <c r="AO101" s="77">
        <v>5</v>
      </c>
      <c r="AP101" s="19">
        <v>2</v>
      </c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90">
        <f t="shared" si="54"/>
        <v>7</v>
      </c>
      <c r="BB101" s="108">
        <v>0</v>
      </c>
      <c r="BC101" s="108">
        <v>0</v>
      </c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13">
        <f t="shared" si="55"/>
        <v>0</v>
      </c>
      <c r="BO101" s="71">
        <v>4</v>
      </c>
      <c r="BP101" s="28">
        <v>1</v>
      </c>
      <c r="BQ101" s="28"/>
      <c r="BR101" s="28"/>
      <c r="BS101" s="28"/>
      <c r="BT101" s="28"/>
      <c r="BU101" s="28"/>
      <c r="BV101" s="28"/>
      <c r="BW101" s="28"/>
      <c r="BX101" s="28"/>
      <c r="BY101" s="28"/>
      <c r="BZ101" s="31"/>
      <c r="CA101" s="228">
        <f t="shared" si="79"/>
        <v>5</v>
      </c>
      <c r="CB101" s="28">
        <v>0</v>
      </c>
      <c r="CC101" s="28">
        <v>0</v>
      </c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35">
        <f t="shared" si="81"/>
        <v>0</v>
      </c>
      <c r="CO101" s="184">
        <f t="shared" si="60"/>
        <v>100</v>
      </c>
      <c r="CP101" s="42">
        <f t="shared" si="61"/>
        <v>1</v>
      </c>
      <c r="CQ101" s="130">
        <f t="shared" si="62"/>
        <v>223</v>
      </c>
      <c r="CR101" s="185">
        <f t="shared" si="63"/>
        <v>323</v>
      </c>
      <c r="CS101" s="199">
        <f t="shared" si="56"/>
        <v>7</v>
      </c>
      <c r="CT101" s="38">
        <f t="shared" si="64"/>
        <v>9.6200096200096202E-2</v>
      </c>
      <c r="CU101" s="38">
        <f t="shared" si="65"/>
        <v>3.8480038480038482E-2</v>
      </c>
      <c r="CV101" s="38">
        <f t="shared" si="66"/>
        <v>0</v>
      </c>
      <c r="CW101" s="38">
        <f t="shared" si="67"/>
        <v>0</v>
      </c>
      <c r="CX101" s="38">
        <f t="shared" si="68"/>
        <v>0</v>
      </c>
      <c r="CY101" s="38">
        <f t="shared" si="69"/>
        <v>0</v>
      </c>
      <c r="CZ101" s="38">
        <f t="shared" si="70"/>
        <v>0</v>
      </c>
      <c r="DA101" s="38">
        <f t="shared" si="71"/>
        <v>0</v>
      </c>
      <c r="DB101" s="38">
        <f t="shared" si="72"/>
        <v>0</v>
      </c>
      <c r="DC101" s="38">
        <f t="shared" si="73"/>
        <v>0</v>
      </c>
      <c r="DD101" s="38">
        <f t="shared" si="74"/>
        <v>0</v>
      </c>
      <c r="DE101" s="38">
        <f t="shared" si="75"/>
        <v>0</v>
      </c>
      <c r="DF101" s="242">
        <f t="shared" si="76"/>
        <v>0.13468013468013468</v>
      </c>
      <c r="DG101" s="56">
        <v>51.975000000000001</v>
      </c>
      <c r="DH101" s="202">
        <v>51.975000000000001</v>
      </c>
      <c r="DI101" s="193">
        <f t="shared" si="77"/>
        <v>67.56750000000001</v>
      </c>
      <c r="DJ101" s="210">
        <f t="shared" si="78"/>
        <v>88.357500000000002</v>
      </c>
      <c r="DK101" s="215">
        <v>6</v>
      </c>
      <c r="DL101" s="110">
        <v>1</v>
      </c>
      <c r="DM101" s="142">
        <v>16</v>
      </c>
      <c r="DN101" s="110">
        <v>2</v>
      </c>
      <c r="DO101" s="110"/>
      <c r="DP101" s="110"/>
      <c r="DQ101" s="110"/>
      <c r="DR101" s="110"/>
      <c r="DS101" s="110"/>
      <c r="DT101" s="110"/>
      <c r="DU101" s="110"/>
      <c r="DV101" s="110"/>
      <c r="DW101" s="110"/>
      <c r="DX101" s="110"/>
      <c r="DY101" s="110"/>
      <c r="DZ101" s="110"/>
      <c r="EA101" s="110"/>
      <c r="EB101" s="110"/>
      <c r="EC101" s="110"/>
      <c r="ED101" s="110"/>
      <c r="EE101" s="110"/>
      <c r="EF101" s="110"/>
      <c r="EG101" s="110"/>
      <c r="EH101" s="138"/>
    </row>
    <row r="102" spans="1:138" s="3" customFormat="1" ht="120" customHeight="1" thickBot="1" x14ac:dyDescent="0.3">
      <c r="A102" s="181">
        <v>94</v>
      </c>
      <c r="B102" s="161" t="s">
        <v>70</v>
      </c>
      <c r="C102" s="224" t="s">
        <v>197</v>
      </c>
      <c r="D102" s="196">
        <f t="shared" si="80"/>
        <v>1053</v>
      </c>
      <c r="E102" s="163">
        <v>36</v>
      </c>
      <c r="F102" s="164">
        <v>978</v>
      </c>
      <c r="G102" s="164">
        <v>11</v>
      </c>
      <c r="H102" s="165">
        <v>7</v>
      </c>
      <c r="I102" s="166">
        <v>28</v>
      </c>
      <c r="J102" s="162">
        <f t="shared" si="57"/>
        <v>1060</v>
      </c>
      <c r="K102" s="167">
        <v>4</v>
      </c>
      <c r="L102" s="167">
        <v>2</v>
      </c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225">
        <f t="shared" si="58"/>
        <v>6</v>
      </c>
      <c r="X102" s="167">
        <v>3</v>
      </c>
      <c r="Y102" s="167">
        <v>8</v>
      </c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74">
        <f t="shared" si="50"/>
        <v>11</v>
      </c>
      <c r="AK102" s="168">
        <f t="shared" si="51"/>
        <v>17</v>
      </c>
      <c r="AL102" s="169">
        <f t="shared" si="52"/>
        <v>70</v>
      </c>
      <c r="AM102" s="170">
        <f t="shared" si="59"/>
        <v>28</v>
      </c>
      <c r="AN102" s="171">
        <f t="shared" si="53"/>
        <v>989</v>
      </c>
      <c r="AO102" s="172">
        <v>4</v>
      </c>
      <c r="AP102" s="173">
        <v>9</v>
      </c>
      <c r="AQ102" s="173"/>
      <c r="AR102" s="173"/>
      <c r="AS102" s="173"/>
      <c r="AT102" s="173"/>
      <c r="AU102" s="173"/>
      <c r="AV102" s="173"/>
      <c r="AW102" s="173"/>
      <c r="AX102" s="173"/>
      <c r="AY102" s="173"/>
      <c r="AZ102" s="173"/>
      <c r="BA102" s="174">
        <f t="shared" si="54"/>
        <v>13</v>
      </c>
      <c r="BB102" s="167">
        <v>2</v>
      </c>
      <c r="BC102" s="167">
        <v>3</v>
      </c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74">
        <f t="shared" si="55"/>
        <v>5</v>
      </c>
      <c r="BO102" s="164">
        <v>0</v>
      </c>
      <c r="BP102" s="164">
        <v>0</v>
      </c>
      <c r="BQ102" s="164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232">
        <f t="shared" si="79"/>
        <v>0</v>
      </c>
      <c r="CB102" s="164">
        <v>0</v>
      </c>
      <c r="CC102" s="164">
        <v>0</v>
      </c>
      <c r="CD102" s="164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239">
        <f t="shared" si="81"/>
        <v>0</v>
      </c>
      <c r="CO102" s="190">
        <f t="shared" si="60"/>
        <v>57</v>
      </c>
      <c r="CP102" s="176">
        <f t="shared" si="61"/>
        <v>28</v>
      </c>
      <c r="CQ102" s="175">
        <f t="shared" si="62"/>
        <v>984</v>
      </c>
      <c r="CR102" s="191">
        <f t="shared" si="63"/>
        <v>1041</v>
      </c>
      <c r="CS102" s="207">
        <f t="shared" si="56"/>
        <v>13</v>
      </c>
      <c r="CT102" s="177">
        <f t="shared" si="64"/>
        <v>0.17957351290684623</v>
      </c>
      <c r="CU102" s="177">
        <f t="shared" si="65"/>
        <v>0.40404040404040398</v>
      </c>
      <c r="CV102" s="177">
        <f t="shared" si="66"/>
        <v>0</v>
      </c>
      <c r="CW102" s="177">
        <f t="shared" si="67"/>
        <v>0</v>
      </c>
      <c r="CX102" s="177">
        <f t="shared" si="68"/>
        <v>0</v>
      </c>
      <c r="CY102" s="177">
        <f t="shared" si="69"/>
        <v>0</v>
      </c>
      <c r="CZ102" s="177">
        <f t="shared" si="70"/>
        <v>0</v>
      </c>
      <c r="DA102" s="177">
        <f t="shared" si="71"/>
        <v>0</v>
      </c>
      <c r="DB102" s="177">
        <f t="shared" si="72"/>
        <v>0</v>
      </c>
      <c r="DC102" s="177">
        <f t="shared" si="73"/>
        <v>0</v>
      </c>
      <c r="DD102" s="177">
        <f t="shared" si="74"/>
        <v>0</v>
      </c>
      <c r="DE102" s="177">
        <f t="shared" si="75"/>
        <v>0</v>
      </c>
      <c r="DF102" s="245">
        <f t="shared" si="76"/>
        <v>0.58361391694725018</v>
      </c>
      <c r="DG102" s="178">
        <v>22.275000000000002</v>
      </c>
      <c r="DH102" s="208">
        <v>22.275000000000002</v>
      </c>
      <c r="DI102" s="196">
        <f t="shared" si="77"/>
        <v>28.957500000000003</v>
      </c>
      <c r="DJ102" s="213">
        <f t="shared" si="78"/>
        <v>37.8675</v>
      </c>
      <c r="DK102" s="219">
        <v>28</v>
      </c>
      <c r="DL102" s="145">
        <v>5</v>
      </c>
      <c r="DM102" s="144">
        <v>71</v>
      </c>
      <c r="DN102" s="145">
        <v>6</v>
      </c>
      <c r="DO102" s="145"/>
      <c r="DP102" s="145"/>
      <c r="DQ102" s="145"/>
      <c r="DR102" s="145"/>
      <c r="DS102" s="145"/>
      <c r="DT102" s="145"/>
      <c r="DU102" s="145"/>
      <c r="DV102" s="145"/>
      <c r="DW102" s="145"/>
      <c r="DX102" s="145"/>
      <c r="DY102" s="145"/>
      <c r="DZ102" s="145"/>
      <c r="EA102" s="145"/>
      <c r="EB102" s="145"/>
      <c r="EC102" s="145"/>
      <c r="ED102" s="145"/>
      <c r="EE102" s="145"/>
      <c r="EF102" s="145"/>
      <c r="EG102" s="145"/>
      <c r="EH102" s="146"/>
    </row>
    <row r="103" spans="1:138" ht="48" customHeight="1" thickTop="1" x14ac:dyDescent="0.25">
      <c r="A103" s="312" t="s">
        <v>101</v>
      </c>
      <c r="B103" s="312"/>
      <c r="C103" s="312"/>
      <c r="D103" s="312"/>
    </row>
    <row r="104" spans="1:138" x14ac:dyDescent="0.25">
      <c r="C104" s="11"/>
    </row>
    <row r="105" spans="1:138" x14ac:dyDescent="0.25">
      <c r="C105" s="11"/>
    </row>
    <row r="106" spans="1:138" x14ac:dyDescent="0.25">
      <c r="C106" s="11"/>
    </row>
    <row r="107" spans="1:138" x14ac:dyDescent="0.25">
      <c r="C107" s="11"/>
    </row>
    <row r="108" spans="1:138" x14ac:dyDescent="0.25">
      <c r="C108" s="12"/>
    </row>
    <row r="113" spans="1:138" x14ac:dyDescent="0.25">
      <c r="AK113" s="83">
        <f>694+381</f>
        <v>1075</v>
      </c>
    </row>
    <row r="115" spans="1:138" ht="34.5" thickBot="1" x14ac:dyDescent="0.3"/>
    <row r="116" spans="1:138" s="1" customFormat="1" ht="105" customHeight="1" thickBot="1" x14ac:dyDescent="0.3">
      <c r="A116" s="258"/>
      <c r="B116" s="261" t="s">
        <v>198</v>
      </c>
      <c r="C116" s="221" t="s">
        <v>137</v>
      </c>
      <c r="D116" s="255"/>
      <c r="E116" s="259">
        <f>SUM(E117:E118)</f>
        <v>694</v>
      </c>
      <c r="F116" s="259">
        <f t="shared" ref="F116:BQ116" si="82">SUM(F117:F118)</f>
        <v>703</v>
      </c>
      <c r="G116" s="259">
        <f t="shared" si="82"/>
        <v>265</v>
      </c>
      <c r="H116" s="259">
        <f t="shared" si="82"/>
        <v>48</v>
      </c>
      <c r="I116" s="259">
        <f t="shared" si="82"/>
        <v>0</v>
      </c>
      <c r="J116" s="259">
        <f t="shared" si="82"/>
        <v>1710</v>
      </c>
      <c r="K116" s="259">
        <f t="shared" si="82"/>
        <v>238</v>
      </c>
      <c r="L116" s="259">
        <f t="shared" si="82"/>
        <v>143</v>
      </c>
      <c r="M116" s="259">
        <f t="shared" si="82"/>
        <v>0</v>
      </c>
      <c r="N116" s="259">
        <f t="shared" si="82"/>
        <v>0</v>
      </c>
      <c r="O116" s="259">
        <f t="shared" si="82"/>
        <v>0</v>
      </c>
      <c r="P116" s="259">
        <f t="shared" si="82"/>
        <v>0</v>
      </c>
      <c r="Q116" s="259">
        <f t="shared" si="82"/>
        <v>0</v>
      </c>
      <c r="R116" s="259">
        <f t="shared" si="82"/>
        <v>0</v>
      </c>
      <c r="S116" s="259">
        <f t="shared" si="82"/>
        <v>0</v>
      </c>
      <c r="T116" s="259">
        <f t="shared" si="82"/>
        <v>0</v>
      </c>
      <c r="U116" s="259">
        <f t="shared" si="82"/>
        <v>0</v>
      </c>
      <c r="V116" s="259">
        <f t="shared" si="82"/>
        <v>0</v>
      </c>
      <c r="W116" s="259">
        <f t="shared" si="82"/>
        <v>381</v>
      </c>
      <c r="X116" s="259">
        <f t="shared" si="82"/>
        <v>32</v>
      </c>
      <c r="Y116" s="259">
        <f t="shared" si="82"/>
        <v>20</v>
      </c>
      <c r="Z116" s="259">
        <f t="shared" si="82"/>
        <v>0</v>
      </c>
      <c r="AA116" s="259">
        <f t="shared" si="82"/>
        <v>0</v>
      </c>
      <c r="AB116" s="259">
        <f t="shared" si="82"/>
        <v>0</v>
      </c>
      <c r="AC116" s="259">
        <f t="shared" si="82"/>
        <v>0</v>
      </c>
      <c r="AD116" s="259">
        <f t="shared" si="82"/>
        <v>0</v>
      </c>
      <c r="AE116" s="259">
        <f t="shared" si="82"/>
        <v>0</v>
      </c>
      <c r="AF116" s="259">
        <f t="shared" si="82"/>
        <v>0</v>
      </c>
      <c r="AG116" s="259">
        <f t="shared" si="82"/>
        <v>0</v>
      </c>
      <c r="AH116" s="259">
        <f t="shared" si="82"/>
        <v>0</v>
      </c>
      <c r="AI116" s="259">
        <f t="shared" si="82"/>
        <v>0</v>
      </c>
      <c r="AJ116" s="259">
        <f t="shared" si="82"/>
        <v>52</v>
      </c>
      <c r="AK116" s="259">
        <f t="shared" si="82"/>
        <v>433</v>
      </c>
      <c r="AL116" s="265">
        <f>SUM(AL117:AL118)</f>
        <v>1075</v>
      </c>
      <c r="AM116" s="259">
        <f>E116+AK116</f>
        <v>1127</v>
      </c>
      <c r="AN116" s="259">
        <f t="shared" si="82"/>
        <v>755</v>
      </c>
      <c r="AO116" s="259">
        <f t="shared" si="82"/>
        <v>72</v>
      </c>
      <c r="AP116" s="259">
        <f t="shared" si="82"/>
        <v>97</v>
      </c>
      <c r="AQ116" s="259">
        <f t="shared" si="82"/>
        <v>0</v>
      </c>
      <c r="AR116" s="259">
        <f t="shared" si="82"/>
        <v>0</v>
      </c>
      <c r="AS116" s="259">
        <f t="shared" si="82"/>
        <v>0</v>
      </c>
      <c r="AT116" s="259">
        <f t="shared" si="82"/>
        <v>0</v>
      </c>
      <c r="AU116" s="259">
        <f t="shared" si="82"/>
        <v>0</v>
      </c>
      <c r="AV116" s="259">
        <f t="shared" si="82"/>
        <v>0</v>
      </c>
      <c r="AW116" s="259">
        <f t="shared" si="82"/>
        <v>0</v>
      </c>
      <c r="AX116" s="259">
        <f t="shared" si="82"/>
        <v>0</v>
      </c>
      <c r="AY116" s="259">
        <f t="shared" si="82"/>
        <v>0</v>
      </c>
      <c r="AZ116" s="259">
        <f t="shared" si="82"/>
        <v>0</v>
      </c>
      <c r="BA116" s="259">
        <f t="shared" si="82"/>
        <v>169</v>
      </c>
      <c r="BB116" s="259">
        <f t="shared" si="82"/>
        <v>2</v>
      </c>
      <c r="BC116" s="259">
        <f t="shared" si="82"/>
        <v>0</v>
      </c>
      <c r="BD116" s="259">
        <f t="shared" si="82"/>
        <v>0</v>
      </c>
      <c r="BE116" s="259">
        <f t="shared" si="82"/>
        <v>0</v>
      </c>
      <c r="BF116" s="259">
        <f t="shared" si="82"/>
        <v>0</v>
      </c>
      <c r="BG116" s="259">
        <f t="shared" si="82"/>
        <v>0</v>
      </c>
      <c r="BH116" s="259">
        <f t="shared" si="82"/>
        <v>0</v>
      </c>
      <c r="BI116" s="259">
        <f t="shared" si="82"/>
        <v>0</v>
      </c>
      <c r="BJ116" s="259">
        <f t="shared" si="82"/>
        <v>0</v>
      </c>
      <c r="BK116" s="259">
        <f t="shared" si="82"/>
        <v>0</v>
      </c>
      <c r="BL116" s="259">
        <f t="shared" si="82"/>
        <v>0</v>
      </c>
      <c r="BM116" s="259">
        <f t="shared" si="82"/>
        <v>0</v>
      </c>
      <c r="BN116" s="259">
        <f t="shared" si="82"/>
        <v>2</v>
      </c>
      <c r="BO116" s="259">
        <f t="shared" si="82"/>
        <v>0</v>
      </c>
      <c r="BP116" s="259">
        <f t="shared" si="82"/>
        <v>0</v>
      </c>
      <c r="BQ116" s="259">
        <f t="shared" si="82"/>
        <v>0</v>
      </c>
      <c r="BR116" s="259">
        <f t="shared" ref="BR116:DE116" si="83">SUM(BR117:BR118)</f>
        <v>0</v>
      </c>
      <c r="BS116" s="259">
        <f t="shared" si="83"/>
        <v>0</v>
      </c>
      <c r="BT116" s="259">
        <f t="shared" si="83"/>
        <v>0</v>
      </c>
      <c r="BU116" s="259">
        <f t="shared" si="83"/>
        <v>0</v>
      </c>
      <c r="BV116" s="259">
        <f t="shared" si="83"/>
        <v>0</v>
      </c>
      <c r="BW116" s="259">
        <f t="shared" si="83"/>
        <v>0</v>
      </c>
      <c r="BX116" s="259">
        <f t="shared" si="83"/>
        <v>0</v>
      </c>
      <c r="BY116" s="259">
        <f t="shared" si="83"/>
        <v>0</v>
      </c>
      <c r="BZ116" s="259">
        <f t="shared" si="83"/>
        <v>0</v>
      </c>
      <c r="CA116" s="259">
        <f t="shared" si="83"/>
        <v>0</v>
      </c>
      <c r="CB116" s="259">
        <f t="shared" si="83"/>
        <v>4</v>
      </c>
      <c r="CC116" s="259">
        <f t="shared" si="83"/>
        <v>1</v>
      </c>
      <c r="CD116" s="259">
        <f t="shared" si="83"/>
        <v>0</v>
      </c>
      <c r="CE116" s="259">
        <f t="shared" si="83"/>
        <v>0</v>
      </c>
      <c r="CF116" s="259">
        <f t="shared" si="83"/>
        <v>0</v>
      </c>
      <c r="CG116" s="259">
        <f t="shared" si="83"/>
        <v>0</v>
      </c>
      <c r="CH116" s="259">
        <f t="shared" si="83"/>
        <v>0</v>
      </c>
      <c r="CI116" s="259">
        <f t="shared" si="83"/>
        <v>0</v>
      </c>
      <c r="CJ116" s="259">
        <f t="shared" si="83"/>
        <v>0</v>
      </c>
      <c r="CK116" s="259">
        <f t="shared" si="83"/>
        <v>0</v>
      </c>
      <c r="CL116" s="259">
        <f t="shared" si="83"/>
        <v>0</v>
      </c>
      <c r="CM116" s="259">
        <f t="shared" si="83"/>
        <v>0</v>
      </c>
      <c r="CN116" s="259">
        <f t="shared" si="83"/>
        <v>5</v>
      </c>
      <c r="CO116" s="259">
        <f t="shared" si="83"/>
        <v>906</v>
      </c>
      <c r="CP116" s="259">
        <f t="shared" si="83"/>
        <v>0</v>
      </c>
      <c r="CQ116" s="259">
        <f t="shared" si="83"/>
        <v>748</v>
      </c>
      <c r="CR116" s="259">
        <f t="shared" si="83"/>
        <v>1654</v>
      </c>
      <c r="CS116" s="259">
        <f t="shared" si="83"/>
        <v>169</v>
      </c>
      <c r="CT116" s="262">
        <f>AO116/DG116</f>
        <v>7.1999999999999995E-2</v>
      </c>
      <c r="CU116" s="262">
        <f>AP116/DG116</f>
        <v>9.7000000000000003E-2</v>
      </c>
      <c r="CV116" s="259">
        <f t="shared" si="83"/>
        <v>0</v>
      </c>
      <c r="CW116" s="259">
        <f t="shared" si="83"/>
        <v>0</v>
      </c>
      <c r="CX116" s="259">
        <f t="shared" si="83"/>
        <v>0</v>
      </c>
      <c r="CY116" s="259">
        <f t="shared" si="83"/>
        <v>0</v>
      </c>
      <c r="CZ116" s="259">
        <f t="shared" si="83"/>
        <v>0</v>
      </c>
      <c r="DA116" s="259">
        <f t="shared" si="83"/>
        <v>0</v>
      </c>
      <c r="DB116" s="259">
        <f t="shared" si="83"/>
        <v>0</v>
      </c>
      <c r="DC116" s="259">
        <f t="shared" si="83"/>
        <v>0</v>
      </c>
      <c r="DD116" s="259">
        <f t="shared" si="83"/>
        <v>0</v>
      </c>
      <c r="DE116" s="259">
        <f t="shared" si="83"/>
        <v>0</v>
      </c>
      <c r="DF116" s="262">
        <f>SUM(DF117:DF118)</f>
        <v>0.17211111111111113</v>
      </c>
      <c r="DG116" s="20">
        <v>1000</v>
      </c>
      <c r="DH116" s="250"/>
      <c r="DI116" s="251"/>
      <c r="DJ116" s="252"/>
      <c r="DK116" s="249"/>
      <c r="DL116" s="253"/>
      <c r="DM116" s="254"/>
      <c r="DN116" s="246"/>
      <c r="DO116" s="246"/>
      <c r="DP116" s="246"/>
      <c r="DQ116" s="246"/>
      <c r="DR116" s="246"/>
      <c r="DS116" s="246"/>
      <c r="DT116" s="246"/>
      <c r="DU116" s="246"/>
      <c r="DV116" s="246"/>
      <c r="DW116" s="246"/>
      <c r="DX116" s="246"/>
      <c r="DY116" s="246"/>
      <c r="DZ116" s="246"/>
      <c r="EA116" s="246"/>
      <c r="EB116" s="246"/>
      <c r="EC116" s="246"/>
      <c r="ED116" s="246"/>
      <c r="EE116" s="246"/>
      <c r="EF116" s="246"/>
      <c r="EG116" s="246"/>
      <c r="EH116" s="247"/>
    </row>
    <row r="117" spans="1:138" s="3" customFormat="1" ht="120" customHeight="1" thickBot="1" x14ac:dyDescent="0.3">
      <c r="A117" s="260"/>
      <c r="B117" s="158" t="s">
        <v>198</v>
      </c>
      <c r="C117" s="221" t="s">
        <v>137</v>
      </c>
      <c r="D117" s="193">
        <f t="shared" ref="D117:D118" si="84">E117+F117+G117+I117</f>
        <v>1025</v>
      </c>
      <c r="E117" s="22">
        <v>171</v>
      </c>
      <c r="F117" s="32">
        <v>665</v>
      </c>
      <c r="G117" s="32">
        <v>189</v>
      </c>
      <c r="H117" s="32">
        <v>8</v>
      </c>
      <c r="I117" s="30">
        <v>0</v>
      </c>
      <c r="J117" s="17">
        <f t="shared" ref="J117:J118" si="85">SUM(E117:I117)</f>
        <v>1033</v>
      </c>
      <c r="K117" s="111">
        <v>1</v>
      </c>
      <c r="L117" s="111">
        <v>1</v>
      </c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86">
        <f t="shared" ref="W117" si="86">SUM(K117:V117)</f>
        <v>2</v>
      </c>
      <c r="X117" s="109">
        <v>4</v>
      </c>
      <c r="Y117" s="111">
        <v>1</v>
      </c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90">
        <f t="shared" ref="AJ117" si="87">SUM(X117:AI117)</f>
        <v>5</v>
      </c>
      <c r="AK117" s="95">
        <f t="shared" ref="AK117:AK118" si="88">W117+AJ117</f>
        <v>7</v>
      </c>
      <c r="AL117" s="98">
        <f>E117+I117+W117</f>
        <v>173</v>
      </c>
      <c r="AM117" s="99">
        <f t="shared" ref="AM117:AM118" si="89">I117</f>
        <v>0</v>
      </c>
      <c r="AN117" s="100">
        <f>F117+AJ117</f>
        <v>670</v>
      </c>
      <c r="AO117" s="78">
        <v>5</v>
      </c>
      <c r="AP117" s="21">
        <v>23</v>
      </c>
      <c r="AQ117" s="21"/>
      <c r="AR117" s="21"/>
      <c r="AS117" s="21"/>
      <c r="AT117" s="21"/>
      <c r="AU117" s="19"/>
      <c r="AV117" s="19"/>
      <c r="AW117" s="19"/>
      <c r="AX117" s="19"/>
      <c r="AY117" s="19"/>
      <c r="AZ117" s="19"/>
      <c r="BA117" s="90">
        <f t="shared" ref="BA117" si="90">SUM(AO117:AZ117)</f>
        <v>28</v>
      </c>
      <c r="BB117" s="111">
        <v>2</v>
      </c>
      <c r="BC117" s="111">
        <v>0</v>
      </c>
      <c r="BD117" s="111"/>
      <c r="BE117" s="111"/>
      <c r="BF117" s="111"/>
      <c r="BG117" s="111"/>
      <c r="BH117" s="111"/>
      <c r="BI117" s="111"/>
      <c r="BJ117" s="111"/>
      <c r="BK117" s="111"/>
      <c r="BL117" s="111"/>
      <c r="BM117" s="111"/>
      <c r="BN117" s="113">
        <f t="shared" ref="BN117:BN118" si="91">SUM(BB117:BM117)</f>
        <v>2</v>
      </c>
      <c r="BO117" s="119">
        <v>0</v>
      </c>
      <c r="BP117" s="32">
        <v>0</v>
      </c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228">
        <f t="shared" ref="CA117" si="92">SUM(BO117:BZ117)</f>
        <v>0</v>
      </c>
      <c r="CB117" s="32">
        <v>0</v>
      </c>
      <c r="CC117" s="32">
        <v>0</v>
      </c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235">
        <f t="shared" ref="CN117:CN118" si="93">SUM(CB117:CM117)</f>
        <v>0</v>
      </c>
      <c r="CO117" s="184">
        <f t="shared" ref="CO117:CO118" si="94">AL117-BA117-CA117</f>
        <v>145</v>
      </c>
      <c r="CP117" s="42">
        <f t="shared" ref="CP117:CP118" si="95">I117</f>
        <v>0</v>
      </c>
      <c r="CQ117" s="130">
        <f t="shared" ref="CQ117:CQ118" si="96">AN117-BN117-CN117</f>
        <v>668</v>
      </c>
      <c r="CR117" s="185">
        <f t="shared" ref="CR117:CR118" si="97">SUM(CO117:CQ117)-CP117</f>
        <v>813</v>
      </c>
      <c r="CS117" s="199">
        <f t="shared" ref="CS117:CS118" si="98">BA117</f>
        <v>28</v>
      </c>
      <c r="CT117" s="38">
        <f>AO117/DG117</f>
        <v>5.5555555555555558E-3</v>
      </c>
      <c r="CU117" s="38">
        <f t="shared" ref="CU117:CU118" si="99">AP117/DG117</f>
        <v>2.5555555555555557E-2</v>
      </c>
      <c r="CV117" s="38">
        <f t="shared" ref="CV117" si="100">AQ117/DG117</f>
        <v>0</v>
      </c>
      <c r="CW117" s="38">
        <f t="shared" ref="CW117" si="101">AR117/DG117</f>
        <v>0</v>
      </c>
      <c r="CX117" s="38">
        <f t="shared" ref="CX117" si="102">AS117/DG117</f>
        <v>0</v>
      </c>
      <c r="CY117" s="38">
        <f t="shared" ref="CY117:CY118" si="103">AT117/DG117</f>
        <v>0</v>
      </c>
      <c r="CZ117" s="38">
        <f t="shared" ref="CZ117:CZ118" si="104">AU117/DG117</f>
        <v>0</v>
      </c>
      <c r="DA117" s="38">
        <f t="shared" ref="DA117:DA118" si="105">AV117/DG117</f>
        <v>0</v>
      </c>
      <c r="DB117" s="38">
        <f t="shared" ref="DB117:DB118" si="106">AW117/DG117</f>
        <v>0</v>
      </c>
      <c r="DC117" s="38">
        <f t="shared" ref="DC117:DC118" si="107">AX117/DG117</f>
        <v>0</v>
      </c>
      <c r="DD117" s="38">
        <f t="shared" ref="DD117:DD118" si="108">AY117/DG117</f>
        <v>0</v>
      </c>
      <c r="DE117" s="38">
        <f t="shared" ref="DE117:DE118" si="109">AZ117/DG117</f>
        <v>0</v>
      </c>
      <c r="DF117" s="242">
        <f t="shared" ref="DF117:DF118" si="110">SUM(CT117:DE117)</f>
        <v>3.1111111111111114E-2</v>
      </c>
      <c r="DG117" s="20">
        <v>900</v>
      </c>
      <c r="DH117" s="200">
        <f t="shared" ref="DH117" si="111">DG117/12</f>
        <v>75</v>
      </c>
      <c r="DI117" s="193">
        <f t="shared" ref="DI117:DI118" si="112">DG117*1.3</f>
        <v>1170</v>
      </c>
      <c r="DJ117" s="210">
        <f t="shared" ref="DJ117:DJ118" si="113">DG117*1.7</f>
        <v>1530</v>
      </c>
      <c r="DK117" s="216"/>
      <c r="DL117" s="111"/>
      <c r="DM117" s="143"/>
      <c r="DN117" s="111"/>
      <c r="DO117" s="111"/>
      <c r="DP117" s="111"/>
      <c r="DQ117" s="111"/>
      <c r="DR117" s="111"/>
      <c r="DS117" s="111"/>
      <c r="DT117" s="111"/>
      <c r="DU117" s="111"/>
      <c r="DV117" s="111"/>
      <c r="DW117" s="111"/>
      <c r="DX117" s="111"/>
      <c r="DY117" s="111"/>
      <c r="DZ117" s="111"/>
      <c r="EA117" s="111"/>
      <c r="EB117" s="111"/>
      <c r="EC117" s="111"/>
      <c r="ED117" s="111"/>
      <c r="EE117" s="111"/>
      <c r="EF117" s="111"/>
      <c r="EG117" s="111"/>
      <c r="EH117" s="139"/>
    </row>
    <row r="118" spans="1:138" ht="120" customHeight="1" thickBot="1" x14ac:dyDescent="0.3">
      <c r="A118" s="260"/>
      <c r="B118" s="158" t="s">
        <v>136</v>
      </c>
      <c r="C118" s="221"/>
      <c r="D118" s="193">
        <f t="shared" si="84"/>
        <v>637</v>
      </c>
      <c r="E118" s="18">
        <v>523</v>
      </c>
      <c r="F118" s="28">
        <v>38</v>
      </c>
      <c r="G118" s="28">
        <v>76</v>
      </c>
      <c r="H118" s="33">
        <v>40</v>
      </c>
      <c r="I118" s="248">
        <v>0</v>
      </c>
      <c r="J118" s="17">
        <f t="shared" si="85"/>
        <v>677</v>
      </c>
      <c r="K118" s="110">
        <v>237</v>
      </c>
      <c r="L118" s="108">
        <v>142</v>
      </c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86">
        <f t="shared" ref="W118" si="114">SUM(K118:V118)</f>
        <v>379</v>
      </c>
      <c r="X118" s="108">
        <v>28</v>
      </c>
      <c r="Y118" s="108">
        <v>19</v>
      </c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90">
        <f t="shared" ref="AJ118" si="115">SUM(X118:AI118)</f>
        <v>47</v>
      </c>
      <c r="AK118" s="94">
        <f t="shared" si="88"/>
        <v>426</v>
      </c>
      <c r="AL118" s="98">
        <f>E118+I118+W118</f>
        <v>902</v>
      </c>
      <c r="AM118" s="99">
        <f t="shared" si="89"/>
        <v>0</v>
      </c>
      <c r="AN118" s="100">
        <f>F118+AJ118</f>
        <v>85</v>
      </c>
      <c r="AO118" s="77">
        <v>67</v>
      </c>
      <c r="AP118" s="19">
        <v>74</v>
      </c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90">
        <f t="shared" ref="BA118" si="116">SUM(AO118:AZ118)</f>
        <v>141</v>
      </c>
      <c r="BB118" s="108">
        <v>0</v>
      </c>
      <c r="BC118" s="108">
        <v>0</v>
      </c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13">
        <f t="shared" si="91"/>
        <v>0</v>
      </c>
      <c r="BO118" s="71">
        <v>0</v>
      </c>
      <c r="BP118" s="28">
        <v>0</v>
      </c>
      <c r="BQ118" s="28"/>
      <c r="BR118" s="28"/>
      <c r="BS118" s="28"/>
      <c r="BT118" s="28"/>
      <c r="BU118" s="28"/>
      <c r="BV118" s="28"/>
      <c r="BW118" s="28"/>
      <c r="BX118" s="28"/>
      <c r="BY118" s="28"/>
      <c r="BZ118" s="31"/>
      <c r="CA118" s="228">
        <f t="shared" ref="CA118" si="117">SUM(BO118:BZ118)</f>
        <v>0</v>
      </c>
      <c r="CB118" s="28">
        <v>4</v>
      </c>
      <c r="CC118" s="28">
        <v>1</v>
      </c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35">
        <f t="shared" si="93"/>
        <v>5</v>
      </c>
      <c r="CO118" s="184">
        <f t="shared" si="94"/>
        <v>761</v>
      </c>
      <c r="CP118" s="42">
        <f t="shared" si="95"/>
        <v>0</v>
      </c>
      <c r="CQ118" s="130">
        <f t="shared" si="96"/>
        <v>80</v>
      </c>
      <c r="CR118" s="185">
        <f t="shared" si="97"/>
        <v>841</v>
      </c>
      <c r="CS118" s="199">
        <f t="shared" si="98"/>
        <v>141</v>
      </c>
      <c r="CT118" s="39">
        <f t="shared" ref="CT118" si="118">AO118/DG118</f>
        <v>6.7000000000000004E-2</v>
      </c>
      <c r="CU118" s="39">
        <f t="shared" si="99"/>
        <v>7.3999999999999996E-2</v>
      </c>
      <c r="CV118" s="39"/>
      <c r="CW118" s="39"/>
      <c r="CX118" s="39"/>
      <c r="CY118" s="39">
        <f t="shared" si="103"/>
        <v>0</v>
      </c>
      <c r="CZ118" s="39">
        <f t="shared" si="104"/>
        <v>0</v>
      </c>
      <c r="DA118" s="39">
        <f t="shared" si="105"/>
        <v>0</v>
      </c>
      <c r="DB118" s="39">
        <f t="shared" si="106"/>
        <v>0</v>
      </c>
      <c r="DC118" s="39">
        <f t="shared" si="107"/>
        <v>0</v>
      </c>
      <c r="DD118" s="39">
        <f t="shared" si="108"/>
        <v>0</v>
      </c>
      <c r="DE118" s="39">
        <f t="shared" si="109"/>
        <v>0</v>
      </c>
      <c r="DF118" s="242">
        <f t="shared" si="110"/>
        <v>0.14100000000000001</v>
      </c>
      <c r="DG118" s="20">
        <v>1000</v>
      </c>
      <c r="DH118" s="202">
        <v>75</v>
      </c>
      <c r="DI118" s="193">
        <f t="shared" si="112"/>
        <v>1300</v>
      </c>
      <c r="DJ118" s="210">
        <f t="shared" si="113"/>
        <v>1700</v>
      </c>
      <c r="DK118" s="215"/>
      <c r="DL118" s="108"/>
      <c r="DM118" s="142"/>
      <c r="DN118" s="110"/>
      <c r="DO118" s="110"/>
      <c r="DP118" s="110"/>
      <c r="DQ118" s="110"/>
      <c r="DR118" s="110"/>
      <c r="DS118" s="110"/>
      <c r="DT118" s="110"/>
      <c r="DU118" s="110"/>
      <c r="DV118" s="110"/>
      <c r="DW118" s="110"/>
      <c r="DX118" s="110"/>
      <c r="DY118" s="110"/>
      <c r="DZ118" s="110"/>
      <c r="EA118" s="110"/>
      <c r="EB118" s="110"/>
      <c r="EC118" s="110"/>
      <c r="ED118" s="110"/>
      <c r="EE118" s="110"/>
      <c r="EF118" s="110"/>
      <c r="EG118" s="110"/>
      <c r="EH118" s="138"/>
    </row>
    <row r="675" spans="76:76" x14ac:dyDescent="0.25">
      <c r="BX675" s="10" t="s">
        <v>88</v>
      </c>
    </row>
    <row r="2589" spans="76:76" x14ac:dyDescent="0.25">
      <c r="BX2589" s="10" t="s">
        <v>88</v>
      </c>
    </row>
    <row r="2608" spans="76:76" x14ac:dyDescent="0.25">
      <c r="BX2608" s="10" t="s">
        <v>88</v>
      </c>
    </row>
    <row r="3533" spans="76:76" x14ac:dyDescent="0.25">
      <c r="BX3533" s="10" t="s">
        <v>89</v>
      </c>
    </row>
    <row r="3741" spans="76:76" x14ac:dyDescent="0.25">
      <c r="BX3741" s="10" t="s">
        <v>90</v>
      </c>
    </row>
  </sheetData>
  <mergeCells count="78">
    <mergeCell ref="B2:EH2"/>
    <mergeCell ref="EA5:EB5"/>
    <mergeCell ref="EC5:ED5"/>
    <mergeCell ref="DK5:DL5"/>
    <mergeCell ref="DM5:DN5"/>
    <mergeCell ref="DO5:DP5"/>
    <mergeCell ref="DQ5:DR5"/>
    <mergeCell ref="C4:C7"/>
    <mergeCell ref="D4:J4"/>
    <mergeCell ref="K4:AK4"/>
    <mergeCell ref="D5:D7"/>
    <mergeCell ref="E5:E7"/>
    <mergeCell ref="F5:F7"/>
    <mergeCell ref="AO4:BN4"/>
    <mergeCell ref="AN5:AN7"/>
    <mergeCell ref="AL5:AL7"/>
    <mergeCell ref="A103:D103"/>
    <mergeCell ref="DU6:DU7"/>
    <mergeCell ref="DV6:DV7"/>
    <mergeCell ref="CQ5:CQ7"/>
    <mergeCell ref="CR5:CR7"/>
    <mergeCell ref="CS5:CS7"/>
    <mergeCell ref="CT5:DF5"/>
    <mergeCell ref="CP5:CP7"/>
    <mergeCell ref="DK6:DK7"/>
    <mergeCell ref="DL6:DL7"/>
    <mergeCell ref="DM6:DM7"/>
    <mergeCell ref="DN6:DN7"/>
    <mergeCell ref="DS5:DT5"/>
    <mergeCell ref="A4:A7"/>
    <mergeCell ref="B4:B7"/>
    <mergeCell ref="DU5:DV5"/>
    <mergeCell ref="AM5:AM7"/>
    <mergeCell ref="DW5:DX5"/>
    <mergeCell ref="AO5:BA6"/>
    <mergeCell ref="BB5:BN6"/>
    <mergeCell ref="BO5:CA6"/>
    <mergeCell ref="CB5:CN6"/>
    <mergeCell ref="CO5:CO7"/>
    <mergeCell ref="DG5:DG6"/>
    <mergeCell ref="DH5:DH7"/>
    <mergeCell ref="DW6:DW7"/>
    <mergeCell ref="DX6:DX7"/>
    <mergeCell ref="DO6:DO7"/>
    <mergeCell ref="DP6:DP7"/>
    <mergeCell ref="DI5:DI7"/>
    <mergeCell ref="DJ5:DJ7"/>
    <mergeCell ref="A1:EF1"/>
    <mergeCell ref="EE5:EF5"/>
    <mergeCell ref="EE6:EE7"/>
    <mergeCell ref="EF6:EF7"/>
    <mergeCell ref="G5:G7"/>
    <mergeCell ref="H5:H7"/>
    <mergeCell ref="I5:I7"/>
    <mergeCell ref="J5:J7"/>
    <mergeCell ref="K5:W6"/>
    <mergeCell ref="X5:AJ6"/>
    <mergeCell ref="AK5:AK7"/>
    <mergeCell ref="CS4:DH4"/>
    <mergeCell ref="DI4:DJ4"/>
    <mergeCell ref="BO4:CN4"/>
    <mergeCell ref="CO4:CR4"/>
    <mergeCell ref="AL4:AN4"/>
    <mergeCell ref="EG6:EG7"/>
    <mergeCell ref="EH6:EH7"/>
    <mergeCell ref="DK4:EH4"/>
    <mergeCell ref="EG5:EH5"/>
    <mergeCell ref="DY5:DZ5"/>
    <mergeCell ref="DQ6:DQ7"/>
    <mergeCell ref="DR6:DR7"/>
    <mergeCell ref="DS6:DS7"/>
    <mergeCell ref="DT6:DT7"/>
    <mergeCell ref="EA6:EA7"/>
    <mergeCell ref="EB6:EB7"/>
    <mergeCell ref="EC6:EC7"/>
    <mergeCell ref="ED6:ED7"/>
    <mergeCell ref="DY6:DY7"/>
    <mergeCell ref="DZ6:DZ7"/>
  </mergeCells>
  <conditionalFormatting sqref="AO8:AR23 AO30:AS32 AO25:AT29 AO52:AT102 AO34:AT48 AO51:AS51 AU8:AZ102 AU118:AZ118">
    <cfRule type="cellIs" dxfId="86" priority="113" operator="greaterThanOrEqual">
      <formula>$DH8</formula>
    </cfRule>
  </conditionalFormatting>
  <conditionalFormatting sqref="AO8:AR8 AO30:AS32 AO25:AT29 AO52:AT102 AO34:AT48 AO51:AS51 AU8:AZ102 AU118:AZ118">
    <cfRule type="cellIs" dxfId="85" priority="111" operator="lessThanOrEqual">
      <formula>$DH8*0.5</formula>
    </cfRule>
    <cfRule type="cellIs" dxfId="84" priority="112" operator="between">
      <formula>$DH8*0.5</formula>
      <formula>$DH8*1</formula>
    </cfRule>
  </conditionalFormatting>
  <conditionalFormatting sqref="AO9:AR23">
    <cfRule type="cellIs" dxfId="83" priority="109" operator="lessThanOrEqual">
      <formula>$DH9*0.5</formula>
    </cfRule>
    <cfRule type="cellIs" dxfId="82" priority="110" operator="between">
      <formula>$DH9*0.5</formula>
      <formula>$DH9*1</formula>
    </cfRule>
  </conditionalFormatting>
  <conditionalFormatting sqref="AS8:AS23">
    <cfRule type="cellIs" dxfId="81" priority="106" operator="greaterThanOrEqual">
      <formula>$DH8</formula>
    </cfRule>
  </conditionalFormatting>
  <conditionalFormatting sqref="AS8">
    <cfRule type="cellIs" dxfId="80" priority="104" operator="lessThanOrEqual">
      <formula>$DH8*0.5</formula>
    </cfRule>
    <cfRule type="cellIs" dxfId="79" priority="105" operator="between">
      <formula>$DH8*0.5</formula>
      <formula>$DH8*1</formula>
    </cfRule>
  </conditionalFormatting>
  <conditionalFormatting sqref="AS9:AS23">
    <cfRule type="cellIs" dxfId="78" priority="102" operator="lessThanOrEqual">
      <formula>$DH9*0.5</formula>
    </cfRule>
    <cfRule type="cellIs" dxfId="77" priority="103" operator="between">
      <formula>$DH9*0.5</formula>
      <formula>$DH9*1</formula>
    </cfRule>
  </conditionalFormatting>
  <conditionalFormatting sqref="AO49:AS50">
    <cfRule type="cellIs" dxfId="76" priority="101" operator="greaterThanOrEqual">
      <formula>$DH49</formula>
    </cfRule>
  </conditionalFormatting>
  <conditionalFormatting sqref="AO49:AS50">
    <cfRule type="cellIs" dxfId="75" priority="99" operator="lessThanOrEqual">
      <formula>$DH49*0.5</formula>
    </cfRule>
    <cfRule type="cellIs" dxfId="74" priority="100" operator="between">
      <formula>$DH49*0.5</formula>
      <formula>$DH49*1</formula>
    </cfRule>
  </conditionalFormatting>
  <conditionalFormatting sqref="AT30:AT32">
    <cfRule type="cellIs" dxfId="73" priority="96" operator="greaterThanOrEqual">
      <formula>$DH30</formula>
    </cfRule>
  </conditionalFormatting>
  <conditionalFormatting sqref="AT30:AT32">
    <cfRule type="cellIs" dxfId="72" priority="94" operator="lessThanOrEqual">
      <formula>$DH30*0.5</formula>
    </cfRule>
    <cfRule type="cellIs" dxfId="71" priority="95" operator="between">
      <formula>$DH30*0.5</formula>
      <formula>$DH30*1</formula>
    </cfRule>
  </conditionalFormatting>
  <conditionalFormatting sqref="AT8:AT23">
    <cfRule type="cellIs" dxfId="70" priority="93" operator="greaterThanOrEqual">
      <formula>$DH8</formula>
    </cfRule>
  </conditionalFormatting>
  <conditionalFormatting sqref="AT8">
    <cfRule type="cellIs" dxfId="69" priority="91" operator="lessThanOrEqual">
      <formula>$DH8*0.5</formula>
    </cfRule>
    <cfRule type="cellIs" dxfId="68" priority="92" operator="between">
      <formula>$DH8*0.5</formula>
      <formula>$DH8*1</formula>
    </cfRule>
  </conditionalFormatting>
  <conditionalFormatting sqref="AT9:AT23">
    <cfRule type="cellIs" dxfId="67" priority="89" operator="lessThanOrEqual">
      <formula>$DH9*0.5</formula>
    </cfRule>
    <cfRule type="cellIs" dxfId="66" priority="90" operator="between">
      <formula>$DH9*0.5</formula>
      <formula>$DH9*1</formula>
    </cfRule>
  </conditionalFormatting>
  <conditionalFormatting sqref="AT49:AT51">
    <cfRule type="cellIs" dxfId="65" priority="88" operator="greaterThanOrEqual">
      <formula>$DH49</formula>
    </cfRule>
  </conditionalFormatting>
  <conditionalFormatting sqref="AT49:AT51">
    <cfRule type="cellIs" dxfId="64" priority="86" operator="lessThanOrEqual">
      <formula>$DH49*0.5</formula>
    </cfRule>
    <cfRule type="cellIs" dxfId="63" priority="87" operator="between">
      <formula>$DH49*0.5</formula>
      <formula>$DH49*1</formula>
    </cfRule>
  </conditionalFormatting>
  <conditionalFormatting sqref="AO24:AR24">
    <cfRule type="cellIs" dxfId="62" priority="73" operator="greaterThanOrEqual">
      <formula>$DH24</formula>
    </cfRule>
  </conditionalFormatting>
  <conditionalFormatting sqref="AO24:AR24">
    <cfRule type="cellIs" dxfId="61" priority="71" operator="lessThanOrEqual">
      <formula>$DH24*0.5</formula>
    </cfRule>
    <cfRule type="cellIs" dxfId="60" priority="72" operator="between">
      <formula>$DH24*0.5</formula>
      <formula>$DH24*1</formula>
    </cfRule>
  </conditionalFormatting>
  <conditionalFormatting sqref="AS24">
    <cfRule type="cellIs" dxfId="59" priority="70" operator="greaterThanOrEqual">
      <formula>$DH24</formula>
    </cfRule>
  </conditionalFormatting>
  <conditionalFormatting sqref="AS24">
    <cfRule type="cellIs" dxfId="58" priority="68" operator="lessThanOrEqual">
      <formula>$DH24*0.5</formula>
    </cfRule>
    <cfRule type="cellIs" dxfId="57" priority="69" operator="between">
      <formula>$DH24*0.5</formula>
      <formula>$DH24*1</formula>
    </cfRule>
  </conditionalFormatting>
  <conditionalFormatting sqref="AT24">
    <cfRule type="cellIs" dxfId="56" priority="67" operator="greaterThanOrEqual">
      <formula>$DH24</formula>
    </cfRule>
  </conditionalFormatting>
  <conditionalFormatting sqref="AT24">
    <cfRule type="cellIs" dxfId="55" priority="65" operator="lessThanOrEqual">
      <formula>$DH24*0.5</formula>
    </cfRule>
    <cfRule type="cellIs" dxfId="54" priority="66" operator="between">
      <formula>$DH24*0.5</formula>
      <formula>$DH24*1</formula>
    </cfRule>
  </conditionalFormatting>
  <conditionalFormatting sqref="AO43:AR43">
    <cfRule type="cellIs" dxfId="53" priority="60" operator="lessThanOrEqual">
      <formula>$DH43*0.5</formula>
    </cfRule>
    <cfRule type="cellIs" dxfId="52" priority="61" operator="between">
      <formula>$DH43*0.5</formula>
      <formula>$DH43*1</formula>
    </cfRule>
  </conditionalFormatting>
  <conditionalFormatting sqref="AS43">
    <cfRule type="cellIs" dxfId="51" priority="59" operator="greaterThanOrEqual">
      <formula>$DH43</formula>
    </cfRule>
  </conditionalFormatting>
  <conditionalFormatting sqref="AS43">
    <cfRule type="cellIs" dxfId="50" priority="57" operator="lessThanOrEqual">
      <formula>$DH43*0.5</formula>
    </cfRule>
    <cfRule type="cellIs" dxfId="49" priority="58" operator="between">
      <formula>$DH43*0.5</formula>
      <formula>$DH43*1</formula>
    </cfRule>
  </conditionalFormatting>
  <conditionalFormatting sqref="AT43">
    <cfRule type="cellIs" dxfId="48" priority="56" operator="greaterThanOrEqual">
      <formula>$DH43</formula>
    </cfRule>
  </conditionalFormatting>
  <conditionalFormatting sqref="AT43">
    <cfRule type="cellIs" dxfId="47" priority="54" operator="lessThanOrEqual">
      <formula>$DH43*0.5</formula>
    </cfRule>
    <cfRule type="cellIs" dxfId="46" priority="55" operator="between">
      <formula>$DH43*0.5</formula>
      <formula>$DH43*1</formula>
    </cfRule>
  </conditionalFormatting>
  <conditionalFormatting sqref="AU43:AX43">
    <cfRule type="cellIs" dxfId="45" priority="53" operator="greaterThanOrEqual">
      <formula>$DH43</formula>
    </cfRule>
  </conditionalFormatting>
  <conditionalFormatting sqref="AU43:AX43">
    <cfRule type="cellIs" dxfId="44" priority="51" operator="lessThanOrEqual">
      <formula>$DH43*0.5</formula>
    </cfRule>
    <cfRule type="cellIs" dxfId="43" priority="52" operator="between">
      <formula>$DH43*0.5</formula>
      <formula>$DH43*1</formula>
    </cfRule>
  </conditionalFormatting>
  <conditionalFormatting sqref="AO33:AS33">
    <cfRule type="cellIs" dxfId="42" priority="50" operator="greaterThanOrEqual">
      <formula>$DH33</formula>
    </cfRule>
  </conditionalFormatting>
  <conditionalFormatting sqref="AO33:AS33">
    <cfRule type="cellIs" dxfId="41" priority="48" operator="lessThanOrEqual">
      <formula>$DH33*0.5</formula>
    </cfRule>
    <cfRule type="cellIs" dxfId="40" priority="49" operator="between">
      <formula>$DH33*0.5</formula>
      <formula>$DH33*1</formula>
    </cfRule>
  </conditionalFormatting>
  <conditionalFormatting sqref="AT33">
    <cfRule type="cellIs" dxfId="39" priority="43" operator="greaterThanOrEqual">
      <formula>$DH33</formula>
    </cfRule>
  </conditionalFormatting>
  <conditionalFormatting sqref="AT33">
    <cfRule type="cellIs" dxfId="38" priority="41" operator="lessThanOrEqual">
      <formula>$DH33*0.5</formula>
    </cfRule>
    <cfRule type="cellIs" dxfId="37" priority="42" operator="between">
      <formula>$DH33*0.5</formula>
      <formula>$DH33*1</formula>
    </cfRule>
  </conditionalFormatting>
  <conditionalFormatting sqref="CT65:DE102">
    <cfRule type="cellIs" dxfId="36" priority="38" operator="greaterThan">
      <formula>0.9995</formula>
    </cfRule>
    <cfRule type="cellIs" dxfId="35" priority="39" operator="lessThan">
      <formula>99.944</formula>
    </cfRule>
  </conditionalFormatting>
  <conditionalFormatting sqref="CT8:CT64">
    <cfRule type="cellIs" dxfId="34" priority="36" operator="lessThan">
      <formula>0.09054</formula>
    </cfRule>
    <cfRule type="cellIs" dxfId="33" priority="37" operator="greaterThan">
      <formula>0.0906</formula>
    </cfRule>
  </conditionalFormatting>
  <conditionalFormatting sqref="CU8:DE64">
    <cfRule type="cellIs" dxfId="32" priority="32" operator="lessThan">
      <formula>0.04544</formula>
    </cfRule>
    <cfRule type="cellIs" dxfId="31" priority="33" operator="greaterThan">
      <formula>0.04455</formula>
    </cfRule>
  </conditionalFormatting>
  <conditionalFormatting sqref="DF8:DF64">
    <cfRule type="cellIs" dxfId="30" priority="28" operator="lessThan">
      <formula>0.1355</formula>
    </cfRule>
    <cfRule type="cellIs" dxfId="29" priority="29" operator="greaterThan">
      <formula>0.1356</formula>
    </cfRule>
    <cfRule type="cellIs" dxfId="28" priority="30" operator="greaterThan">
      <formula>0.1356</formula>
    </cfRule>
    <cfRule type="cellIs" dxfId="27" priority="31" operator="greaterThan">
      <formula>0.1355</formula>
    </cfRule>
  </conditionalFormatting>
  <conditionalFormatting sqref="DF65:DF102">
    <cfRule type="cellIs" dxfId="26" priority="26" operator="greaterThan">
      <formula>0.9956</formula>
    </cfRule>
    <cfRule type="cellIs" dxfId="25" priority="27" operator="lessThan">
      <formula>0.9954</formula>
    </cfRule>
  </conditionalFormatting>
  <conditionalFormatting sqref="AO117:AZ117">
    <cfRule type="cellIs" dxfId="24" priority="25" operator="greaterThanOrEqual">
      <formula>$DH117</formula>
    </cfRule>
  </conditionalFormatting>
  <conditionalFormatting sqref="AO117:AZ117">
    <cfRule type="cellIs" dxfId="23" priority="23" operator="lessThanOrEqual">
      <formula>$DH117*0.5</formula>
    </cfRule>
    <cfRule type="cellIs" dxfId="22" priority="24" operator="between">
      <formula>$DH117*0.5</formula>
      <formula>$DH117*1</formula>
    </cfRule>
  </conditionalFormatting>
  <conditionalFormatting sqref="CT117">
    <cfRule type="cellIs" dxfId="21" priority="21" operator="lessThan">
      <formula>0.09054</formula>
    </cfRule>
    <cfRule type="cellIs" dxfId="20" priority="22" operator="greaterThan">
      <formula>0.0906</formula>
    </cfRule>
  </conditionalFormatting>
  <conditionalFormatting sqref="CU117:DE117">
    <cfRule type="cellIs" dxfId="19" priority="19" operator="lessThan">
      <formula>0.0444</formula>
    </cfRule>
    <cfRule type="cellIs" dxfId="18" priority="20" operator="greaterThan">
      <formula>0.04455</formula>
    </cfRule>
  </conditionalFormatting>
  <conditionalFormatting sqref="DF117">
    <cfRule type="cellIs" dxfId="17" priority="15" operator="lessThan">
      <formula>0.1355</formula>
    </cfRule>
    <cfRule type="cellIs" dxfId="16" priority="16" operator="greaterThan">
      <formula>0.1356</formula>
    </cfRule>
    <cfRule type="cellIs" dxfId="15" priority="17" operator="greaterThan">
      <formula>0.1356</formula>
    </cfRule>
    <cfRule type="cellIs" dxfId="14" priority="18" operator="greaterThan">
      <formula>0.1355</formula>
    </cfRule>
  </conditionalFormatting>
  <conditionalFormatting sqref="AO118:AS118">
    <cfRule type="cellIs" dxfId="13" priority="14" operator="greaterThanOrEqual">
      <formula>$DH118</formula>
    </cfRule>
  </conditionalFormatting>
  <conditionalFormatting sqref="AO118:AS118">
    <cfRule type="cellIs" dxfId="12" priority="12" operator="lessThanOrEqual">
      <formula>$DH118*0.5</formula>
    </cfRule>
    <cfRule type="cellIs" dxfId="11" priority="13" operator="between">
      <formula>$DH118*0.5</formula>
      <formula>$DH118*1</formula>
    </cfRule>
  </conditionalFormatting>
  <conditionalFormatting sqref="AT118">
    <cfRule type="cellIs" dxfId="10" priority="11" operator="greaterThanOrEqual">
      <formula>$DH118</formula>
    </cfRule>
  </conditionalFormatting>
  <conditionalFormatting sqref="AT118">
    <cfRule type="cellIs" dxfId="9" priority="9" operator="lessThanOrEqual">
      <formula>$DH118*0.5</formula>
    </cfRule>
    <cfRule type="cellIs" dxfId="8" priority="10" operator="between">
      <formula>$DH118*0.5</formula>
      <formula>$DH118*1</formula>
    </cfRule>
  </conditionalFormatting>
  <conditionalFormatting sqref="CT118">
    <cfRule type="cellIs" dxfId="7" priority="7" operator="lessThan">
      <formula>0.09054</formula>
    </cfRule>
    <cfRule type="cellIs" dxfId="6" priority="8" operator="greaterThan">
      <formula>0.0906</formula>
    </cfRule>
  </conditionalFormatting>
  <conditionalFormatting sqref="CU118:DE118">
    <cfRule type="cellIs" dxfId="5" priority="5" operator="lessThan">
      <formula>0.0444</formula>
    </cfRule>
    <cfRule type="cellIs" dxfId="4" priority="6" operator="greaterThan">
      <formula>0.04455</formula>
    </cfRule>
  </conditionalFormatting>
  <conditionalFormatting sqref="DF118">
    <cfRule type="cellIs" dxfId="3" priority="1" operator="lessThan">
      <formula>0.1355</formula>
    </cfRule>
    <cfRule type="cellIs" dxfId="2" priority="2" operator="greaterThan">
      <formula>0.1356</formula>
    </cfRule>
    <cfRule type="cellIs" dxfId="1" priority="3" operator="greaterThan">
      <formula>0.1356</formula>
    </cfRule>
    <cfRule type="cellIs" dxfId="0" priority="4" operator="greaterThan">
      <formula>0.1355</formula>
    </cfRule>
  </conditionalFormatting>
  <pageMargins left="0" right="0" top="0.47244094488188981" bottom="3.937007874015748E-2" header="0.19685039370078741" footer="0.31496062992125984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% DE AVANCE</vt:lpstr>
      <vt:lpstr>'% DE AVANCE'!Área_de_impresión</vt:lpstr>
      <vt:lpstr>'% DE AVANCE'!Títulos_a_imprimir</vt:lpstr>
    </vt:vector>
  </TitlesOfParts>
  <Company>PODER JUDICIAL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CORTE SUPERIOR DE JUSTICIA DE JUNIN</dc:creator>
  <cp:lastModifiedBy>CORTE SUPERIOR DE JUSTICIA DE JUNIN</cp:lastModifiedBy>
  <cp:lastPrinted>2022-02-15T15:43:06Z</cp:lastPrinted>
  <dcterms:created xsi:type="dcterms:W3CDTF">2021-04-09T17:09:58Z</dcterms:created>
  <dcterms:modified xsi:type="dcterms:W3CDTF">2022-07-06T14:50:52Z</dcterms:modified>
</cp:coreProperties>
</file>