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5" windowWidth="17640" windowHeight="7470" tabRatio="760" firstSheet="3" activeTab="4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ín" sheetId="4" r:id="rId4"/>
    <sheet name="ncpp" sheetId="5" r:id="rId5"/>
  </sheets>
  <definedNames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'Boletín'!$A$1:$U$584</definedName>
    <definedName name="BASE02" localSheetId="2">#REF!</definedName>
    <definedName name="BASE02" localSheetId="3">#REF!</definedName>
    <definedName name="BASE02" localSheetId="4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<sst xmlns="http://schemas.openxmlformats.org/spreadsheetml/2006/main" count="1133" uniqueCount="330">
  <si>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</si>
  <si>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</si>
  <si>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</si>
  <si>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</si>
  <si>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</si>
  <si>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</si>
  <si>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</si>
  <si>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</si>
  <si>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</si>
  <si>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</si>
  <si>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</si>
  <si>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</si>
  <si>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</si>
  <si>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</si>
  <si>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</si>
  <si>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</si>
  <si>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</si>
  <si>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</si>
  <si>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</si>
  <si>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</si>
  <si>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</si>
  <si>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</si>
  <si>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</si>
  <si>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</si>
  <si>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</si>
  <si>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</si>
  <si>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</si>
  <si>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</si>
  <si>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</si>
  <si>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</si>
  <si>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</si>
  <si>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</si>
  <si>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</si>
  <si>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</si>
  <si>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</si>
  <si>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</si>
  <si>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</si>
  <si>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</si>
  <si>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</si>
  <si>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</si>
  <si>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</si>
  <si>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</si>
  <si>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</si>
  <si>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</si>
  <si>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</si>
  <si>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</si>
  <si>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</si>
  <si>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</si>
  <si>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</si>
  <si>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</si>
  <si>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</si>
  <si>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</si>
  <si>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</si>
  <si>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</si>
  <si>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</si>
  <si>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</si>
  <si>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</si>
  <si>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</si>
  <si>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</si>
  <si>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</si>
  <si>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</si>
  <si>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</si>
  <si>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</si>
  <si>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</si>
  <si>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</si>
  <si>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</si>
  <si>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</si>
  <si>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</si>
  <si>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</si>
  <si>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</si>
  <si>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</si>
  <si>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</si>
  <si>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</si>
  <si>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</si>
  <si>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</si>
  <si>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</si>
  <si>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</si>
  <si>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</si>
  <si>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</si>
  <si>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</si>
  <si>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</si>
  <si>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</si>
  <si>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</si>
  <si>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</si>
  <si>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</si>
  <si>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</si>
  <si>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</si>
  <si>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</si>
  <si>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</si>
  <si>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</si>
  <si>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</si>
  <si>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</si>
  <si>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</si>
  <si>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</si>
  <si>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</si>
  <si>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</si>
  <si>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</si>
  <si>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</si>
  <si>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</si>
  <si>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</si>
  <si>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</si>
  <si>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</si>
  <si>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</si>
  <si>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</si>
  <si>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</si>
  <si>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</si>
  <si>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</si>
  <si>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</si>
  <si>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</si>
  <si>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</si>
  <si>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</si>
  <si>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</si>
  <si>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</si>
  <si>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</si>
  <si>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</si>
  <si>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</si>
  <si>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</si>
  <si>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</si>
  <si>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</si>
  <si>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</si>
  <si>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</si>
  <si>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</si>
  <si>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</si>
  <si>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</si>
  <si>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</si>
  <si>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</si>
  <si>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</si>
  <si>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</si>
  <si>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</si>
  <si>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</si>
  <si>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</si>
  <si>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</si>
  <si>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</si>
  <si>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</si>
  <si>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</si>
  <si>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</si>
  <si>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</si>
  <si>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</si>
  <si>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</si>
  <si>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</si>
  <si>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</si>
  <si>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</si>
  <si>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</si>
  <si>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</si>
  <si>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</si>
  <si>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</si>
  <si>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</si>
  <si>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</si>
  <si>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</si>
  <si>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</si>
  <si>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</si>
  <si>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</si>
  <si>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</si>
  <si>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</si>
  <si>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</si>
  <si>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</si>
  <si>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BOLETIN ESTADÍSTICO INSTITUCIONAL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</si>
  <si>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</si>
  <si>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</si>
  <si>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</si>
  <si>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</si>
  <si>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</si>
  <si>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</si>
  <si>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</si>
  <si>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</si>
  <si>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</si>
  <si>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</si>
  <si>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</si>
  <si>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</si>
  <si>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</si>
  <si>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</si>
  <si>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</si>
  <si>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</si>
  <si>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</si>
  <si>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</si>
  <si>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</si>
  <si>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</si>
  <si>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</si>
  <si>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</si>
  <si>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</si>
  <si>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</si>
  <si>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</si>
  <si>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</si>
  <si>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</si>
  <si>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</si>
  <si>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</si>
  <si>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</si>
  <si>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</si>
  <si>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</si>
  <si>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</si>
  <si>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</si>
  <si>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</si>
  <si>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</si>
  <si>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</si>
  <si>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</si>
  <si>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</si>
  <si>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</si>
  <si>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</si>
  <si>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</si>
  <si>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JC La Merced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</si>
  <si>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</si>
  <si>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</si>
  <si>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</si>
  <si>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</si>
  <si>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</si>
  <si>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</si>
  <si>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</si>
  <si>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</si>
  <si>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Concepción</t>
  </si>
  <si>
    <t>JM Junín</t>
  </si>
  <si>
    <t>JM Oxapampa</t>
  </si>
  <si>
    <t>JM Tarma</t>
  </si>
  <si>
    <t>JM Pampas</t>
  </si>
  <si>
    <t>JM La Oroya</t>
  </si>
  <si>
    <t>2º JPL La Merced</t>
  </si>
  <si>
    <t>JPL Perene</t>
  </si>
  <si>
    <t>JPL Pichanaki</t>
  </si>
  <si>
    <t>JPL Chupaca</t>
  </si>
  <si>
    <t>JPL Satipo</t>
  </si>
  <si>
    <t>JT La Merced</t>
  </si>
  <si>
    <t>1º JPL Hyo</t>
  </si>
  <si>
    <t>3º JPL Hyo</t>
  </si>
  <si>
    <t>JPL Villa Rica</t>
  </si>
  <si>
    <t>Sala Penal de Apelaciones</t>
  </si>
  <si>
    <t>Juzgados de Investigación Preparatoria</t>
  </si>
  <si>
    <t>1° JIP Hyo</t>
  </si>
  <si>
    <t>1° JIP Jauja</t>
  </si>
  <si>
    <t>JIP Satipo</t>
  </si>
  <si>
    <t>1° JIP Tarma</t>
  </si>
  <si>
    <t>JIP Chupaca</t>
  </si>
  <si>
    <t>JIP La Oroya</t>
  </si>
  <si>
    <t>1° JUP Satipo</t>
  </si>
  <si>
    <t>JUP Jauja</t>
  </si>
  <si>
    <t>JUP Oxapampa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</si>
  <si>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</si>
  <si>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</si>
  <si>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</si>
  <si>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</si>
  <si>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</si>
  <si>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</si>
  <si>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</si>
  <si>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</si>
  <si>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</si>
  <si>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</si>
  <si>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</si>
  <si>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</si>
  <si>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JPL La Merced</t>
  </si>
  <si>
    <t>1º JUP Hyo</t>
  </si>
  <si>
    <t>JUP La Oroya</t>
  </si>
  <si>
    <t>JPL San Ramon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</si>
  <si>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</si>
  <si>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</si>
  <si>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</si>
  <si>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</si>
  <si>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</si>
  <si>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</si>
  <si>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</si>
  <si>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La Merced</t>
  </si>
  <si>
    <t>1° JUP Tarma</t>
  </si>
  <si>
    <t>Salas Superiores - Sede Central</t>
  </si>
  <si>
    <t>4º JC Hyo</t>
  </si>
  <si>
    <t>JC Trans Jauja</t>
  </si>
  <si>
    <t>2° JT Hyo</t>
  </si>
  <si>
    <t>1° JPL Chilca</t>
  </si>
  <si>
    <t>JIP Junín</t>
  </si>
  <si>
    <t>JPC Hyo</t>
  </si>
  <si>
    <t>Sala Laboral - Sede Central</t>
  </si>
  <si>
    <t>Sala Civil - Sede Central</t>
  </si>
  <si>
    <t>2º Sala Penal Liquidadora Hyo</t>
  </si>
  <si>
    <t>JPL Oxapampa</t>
  </si>
  <si>
    <t>1º Sala Penal Liquidadora Hyo</t>
  </si>
  <si>
    <t>2º JPL Hyo</t>
  </si>
  <si>
    <t>JPL Cajas</t>
  </si>
  <si>
    <t>JPL Acobamba</t>
  </si>
  <si>
    <t>JPL Tarma</t>
  </si>
  <si>
    <t>JPL Surcubamba</t>
  </si>
  <si>
    <t>2º JPL La Oroya</t>
  </si>
  <si>
    <t>JUP Junín</t>
  </si>
  <si>
    <t>JT Trans Hyo</t>
  </si>
  <si>
    <t>JPL Mazamari</t>
  </si>
  <si>
    <t>JPL Pangoa</t>
  </si>
  <si>
    <t>1° Sala Mixta - La Merced</t>
  </si>
  <si>
    <t>2° Sala Mixta - La Merced</t>
  </si>
  <si>
    <t>Sala Mixta - Tarma</t>
  </si>
  <si>
    <t>JPL Pampas</t>
  </si>
  <si>
    <t>3º JUP Hyo</t>
  </si>
  <si>
    <t>2º JUP Satipo</t>
  </si>
  <si>
    <t>JPLq. La Merced</t>
  </si>
  <si>
    <t>1º JPLq. Hyo</t>
  </si>
  <si>
    <t>2º JPLq. Hyo</t>
  </si>
  <si>
    <t>3º JPLq. Hyo</t>
  </si>
  <si>
    <t>4º JPLq. Hyo</t>
  </si>
  <si>
    <t>JPLq. Jauja</t>
  </si>
  <si>
    <t>1° JPLq. Satipo</t>
  </si>
  <si>
    <t>JPLq. Tarma</t>
  </si>
  <si>
    <t>1º Juzg. Familia Hyo</t>
  </si>
  <si>
    <t>2º Juzg. Familia Hyo</t>
  </si>
  <si>
    <t>3º Juzg. Familia Hyo</t>
  </si>
  <si>
    <t>4º Juzg. Familia Hyo</t>
  </si>
  <si>
    <t>5° Juzg. Familia Hyo</t>
  </si>
  <si>
    <t>2º JPL Chilca</t>
  </si>
  <si>
    <t>JPL Río Tambo</t>
  </si>
  <si>
    <t>SALA PENAL DE APELACIONES - SEDE CENTRAL</t>
  </si>
  <si>
    <t>SALA PENAL DE APELACIONES - SATIPO</t>
  </si>
  <si>
    <t>JIP Oxpampa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</si>
  <si>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</si>
  <si>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</si>
  <si>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</si>
  <si>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</si>
  <si>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>1° JIP-Merced</t>
  </si>
  <si>
    <t>2º JIP-Merced</t>
  </si>
  <si>
    <t xml:space="preserve"> </t>
  </si>
  <si>
    <t>3° JT Hyo</t>
  </si>
  <si>
    <t>Juzg. Familia Satipo</t>
  </si>
  <si>
    <t>2º JIP Jauja</t>
  </si>
  <si>
    <t xml:space="preserve">JIP Pampas* </t>
  </si>
  <si>
    <t>JPC La Merced</t>
  </si>
  <si>
    <t>2º JUP Hyo*</t>
  </si>
  <si>
    <t>4º JUP Hyo*</t>
  </si>
  <si>
    <t>Al 31 de MARZO del 2017</t>
  </si>
  <si>
    <t xml:space="preserve"> CARGA PROCESAL, EXPEDIENTES RESUELTOS y CARGA PROCESAL PENDIENTE - EXP. PRINCIPALES EN TRÁMITE y EJECUCIÓN (ENERO - MARZO 2017)</t>
  </si>
  <si>
    <t xml:space="preserve"> CARGA PROCESAL, EXPEDIENTES RESUELTOS y CARGA PROCESAL PENDIENTE - EXP. PRINCIPALES EN TRÁMITE y EJECUCIÓN (ENERO -  MARZO 2017)</t>
  </si>
  <si>
    <t xml:space="preserve"> CARGA PROCESAL, EXPEDIENTES RESUELTOS y CARGA PROCESAL PENDIENTE - EXP. PRINCIPALES EN TRÁMITE y EJECUCIÓN (ENERO -  MARZO 2017)                                       JUZGADOS ESPECIALIZADOS PENALES LIQUIDADORES</t>
  </si>
  <si>
    <t>Fuente: www.pj.gob.pe Formulario Estadístico Electrónico FEE al 31.03.2017.</t>
  </si>
  <si>
    <t>TOTAL CARGA PROCESAL PENDIENTE AL 31.03.2017</t>
  </si>
  <si>
    <t>JPC Tarma</t>
  </si>
  <si>
    <t xml:space="preserve"> CARGA PROCESAL, EXPEDIENTES RESUELTOS y CARGA PROCESAL PENDIENTE - EXP. PRINCIPALES EN TRÁMITE y EJECUCIÓN (ENERO -  MARZO 2017)                                          JUZGADOS DE TRABAJO</t>
  </si>
  <si>
    <t>J Civil de Satipo</t>
  </si>
  <si>
    <t>N° 03-2017</t>
  </si>
  <si>
    <t xml:space="preserve">NUEVO CODIGO PROCESAL PENAL 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</si>
</sst>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9.2"/>
      <color indexed="8"/>
      <name val="Calibri"/>
      <family val="0"/>
    </font>
    <font>
      <b/>
      <sz val="9"/>
      <color indexed="8"/>
      <name val="Calibri"/>
      <family val="0"/>
    </font>
    <font>
      <b/>
      <sz val="10.1"/>
      <color indexed="8"/>
      <name val="Calibri"/>
      <family val="0"/>
    </font>
    <font>
      <b/>
      <sz val="9.2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sz val="9"/>
      <name val="Calibri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hair"/>
      <bottom style="hair"/>
    </border>
    <border>
      <left/>
      <right/>
      <top style="medium"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/>
      <top style="thin"/>
      <bottom style="thin"/>
    </border>
    <border>
      <left style="thin"/>
      <right/>
      <top style="hair"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</borders>
  <cellStyleXfs count="10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9" borderId="0" applyNumberFormat="0" applyBorder="0" applyAlignment="0" applyProtection="0"/>
    <xf numFmtId="165" fontId="1" fillId="10" borderId="0" applyNumberFormat="0" applyBorder="0" applyAlignment="0" applyProtection="0"/>
    <xf numFmtId="165" fontId="1" fillId="5" borderId="0" applyNumberFormat="0" applyBorder="0" applyAlignment="0" applyProtection="0"/>
    <xf numFmtId="165" fontId="1" fillId="8" borderId="0" applyNumberFormat="0" applyBorder="0" applyAlignment="0" applyProtection="0"/>
    <xf numFmtId="165" fontId="1" fillId="11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" fillId="16" borderId="0" applyNumberFormat="0" applyBorder="0" applyAlignment="0" applyProtection="0"/>
    <xf numFmtId="165" fontId="4" fillId="17" borderId="1" applyNumberFormat="0" applyAlignment="0" applyProtection="0"/>
    <xf numFmtId="165" fontId="5" fillId="18" borderId="2" applyNumberFormat="0" applyAlignment="0" applyProtection="0"/>
    <xf numFmtId="165" fontId="6" fillId="0" borderId="3" applyNumberFormat="0" applyFill="0" applyAlignment="0" applyProtection="0"/>
    <xf numFmtId="3" fontId="0" fillId="0" borderId="0" applyFont="0" applyFill="0" applyBorder="0" applyAlignment="0" applyProtection="0"/>
    <xf numFmtId="165" fontId="7" fillId="0" borderId="0" applyNumberFormat="0" applyFill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1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5" borderId="0" applyNumberFormat="0" applyBorder="0" applyAlignment="0" applyProtection="0"/>
    <xf numFmtId="165" fontId="1" fillId="26" borderId="0" applyNumberFormat="0" applyBorder="0" applyAlignment="0" applyProtection="0"/>
    <xf numFmtId="165" fontId="1" fillId="2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1" fillId="26" borderId="0" applyNumberFormat="0" applyBorder="0" applyAlignment="0" applyProtection="0"/>
    <xf numFmtId="165" fontId="1" fillId="16" borderId="0" applyNumberFormat="0" applyBorder="0" applyAlignment="0" applyProtection="0"/>
    <xf numFmtId="165" fontId="2" fillId="27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30" borderId="0" applyNumberFormat="0" applyBorder="0" applyAlignment="0" applyProtection="0"/>
    <xf numFmtId="165" fontId="1" fillId="26" borderId="0" applyNumberFormat="0" applyBorder="0" applyAlignment="0" applyProtection="0"/>
    <xf numFmtId="165" fontId="1" fillId="31" borderId="0" applyNumberFormat="0" applyBorder="0" applyAlignment="0" applyProtection="0"/>
    <xf numFmtId="165" fontId="2" fillId="31" borderId="0" applyNumberFormat="0" applyBorder="0" applyAlignment="0" applyProtection="0"/>
    <xf numFmtId="165" fontId="9" fillId="31" borderId="1" applyNumberFormat="0" applyAlignment="0" applyProtection="0"/>
    <xf numFmtId="165" fontId="1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1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33" borderId="0" applyNumberFormat="0" applyBorder="0" applyAlignment="0" applyProtection="0"/>
    <xf numFmtId="165" fontId="68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3" fillId="0" borderId="0">
      <alignment/>
      <protection/>
    </xf>
    <xf numFmtId="165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165" fontId="13" fillId="17" borderId="5" applyNumberFormat="0" applyAlignment="0" applyProtection="0"/>
    <xf numFmtId="165" fontId="1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6" applyNumberFormat="0" applyFill="0" applyAlignment="0" applyProtection="0"/>
    <xf numFmtId="165" fontId="18" fillId="0" borderId="7" applyNumberFormat="0" applyFill="0" applyAlignment="0" applyProtection="0"/>
    <xf numFmtId="165" fontId="7" fillId="0" borderId="8" applyNumberFormat="0" applyFill="0" applyAlignment="0" applyProtection="0"/>
    <xf numFmtId="165" fontId="19" fillId="0" borderId="0" applyNumberFormat="0" applyFill="0" applyBorder="0" applyAlignment="0" applyProtection="0"/>
    <xf numFmtId="165" fontId="8" fillId="0" borderId="9" applyNumberFormat="0" applyFill="0" applyAlignment="0" applyProtection="0"/>
  </cellStyleXfs>
  <cellXfs count="642"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Fill="1" applyBorder="1" applyAlignment="1">
      <alignment/>
    </xf>
    <xf numFmtId="165" fontId="26" fillId="0" borderId="0" xfId="84" applyFont="1" applyFill="1" applyBorder="1" applyAlignment="1">
      <alignment horizontal="center" vertical="center"/>
      <protection/>
    </xf>
    <xf numFmtId="165" fontId="25" fillId="0" borderId="0" xfId="84" applyFont="1" applyFill="1" applyBorder="1" applyAlignment="1">
      <alignment horizontal="left" vertical="center"/>
      <protection/>
    </xf>
    <xf numFmtId="165" fontId="24" fillId="0" borderId="0" xfId="0" applyFont="1" applyAlignment="1">
      <alignment/>
    </xf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/>
    </xf>
    <xf numFmtId="165" fontId="25" fillId="0" borderId="0" xfId="33" applyFont="1" applyFill="1" applyBorder="1" applyAlignment="1">
      <alignment horizontal="left" vertical="center" wrapText="1" indent="2"/>
      <protection/>
    </xf>
    <xf numFmtId="165" fontId="26" fillId="0" borderId="0" xfId="84" applyFont="1" applyFill="1" applyBorder="1" applyAlignment="1">
      <alignment horizontal="left" vertical="center"/>
      <protection/>
    </xf>
    <xf numFmtId="165" fontId="26" fillId="0" borderId="0" xfId="84" applyFont="1" applyFill="1" applyBorder="1" applyAlignment="1">
      <alignment horizontal="left" vertical="center" indent="1"/>
      <protection/>
    </xf>
    <xf numFmtId="165" fontId="28" fillId="0" borderId="0" xfId="33" applyFont="1" applyFill="1" applyBorder="1" applyAlignment="1">
      <alignment horizontal="left" vertical="center" wrapText="1" indent="2"/>
      <protection/>
    </xf>
    <xf numFmtId="165" fontId="24" fillId="0" borderId="0" xfId="0" applyFont="1" applyFill="1" applyBorder="1" applyAlignment="1">
      <alignment/>
    </xf>
    <xf numFmtId="165" fontId="0" fillId="0" borderId="0" xfId="0" applyFill="1" applyAlignment="1">
      <alignment/>
    </xf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5" fontId="25" fillId="0" borderId="11" xfId="33" applyFont="1" applyFill="1" applyBorder="1" applyAlignment="1">
      <alignment horizontal="left" vertical="center" wrapText="1" indent="1"/>
      <protection/>
    </xf>
    <xf numFmtId="165" fontId="28" fillId="0" borderId="11" xfId="33" applyFont="1" applyFill="1" applyBorder="1" applyAlignment="1">
      <alignment horizontal="left" vertical="center" wrapText="1" indent="1"/>
      <protection/>
    </xf>
    <xf numFmtId="165" fontId="25" fillId="0" borderId="12" xfId="33" applyFont="1" applyFill="1" applyBorder="1" applyAlignment="1">
      <alignment horizontal="left" vertical="center" wrapText="1" indent="1"/>
      <protection/>
    </xf>
    <xf numFmtId="165" fontId="25" fillId="0" borderId="12" xfId="84" applyFont="1" applyFill="1" applyBorder="1" applyAlignment="1">
      <alignment horizontal="left" vertical="center" indent="1"/>
      <protection/>
    </xf>
    <xf numFmtId="165" fontId="25" fillId="0" borderId="13" xfId="33" applyFont="1" applyFill="1" applyBorder="1" applyAlignment="1">
      <alignment horizontal="left" vertical="center" wrapText="1" indent="1"/>
      <protection/>
    </xf>
    <xf numFmtId="165" fontId="26" fillId="0" borderId="14" xfId="84" applyFont="1" applyFill="1" applyBorder="1" applyAlignment="1">
      <alignment horizontal="left" vertical="center" indent="1"/>
      <protection/>
    </xf>
    <xf numFmtId="165" fontId="24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1" xfId="0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9" fontId="24" fillId="0" borderId="0" xfId="0" applyNumberFormat="1" applyFont="1" applyFill="1" applyAlignment="1">
      <alignment horizontal="right" vertical="center" indent="1"/>
    </xf>
    <xf numFmtId="165" fontId="24" fillId="0" borderId="0" xfId="0" applyFont="1" applyAlignment="1">
      <alignment horizontal="right" vertical="center" indent="1"/>
    </xf>
    <xf numFmtId="165" fontId="0" fillId="0" borderId="0" xfId="0" applyFont="1" applyAlignment="1">
      <alignment/>
    </xf>
    <xf numFmtId="165" fontId="0" fillId="0" borderId="0" xfId="82" applyFill="1">
      <alignment/>
      <protection/>
    </xf>
    <xf numFmtId="165" fontId="0" fillId="0" borderId="0" xfId="82">
      <alignment/>
      <protection/>
    </xf>
    <xf numFmtId="49" fontId="26" fillId="0" borderId="0" xfId="35" applyNumberFormat="1" applyFont="1" applyFill="1" applyBorder="1" applyAlignment="1">
      <alignment horizontal="center" vertical="center" wrapText="1"/>
      <protection/>
    </xf>
    <xf numFmtId="165" fontId="24" fillId="0" borderId="0" xfId="82" applyFont="1">
      <alignment/>
      <protection/>
    </xf>
    <xf numFmtId="165" fontId="24" fillId="0" borderId="0" xfId="82" applyFont="1" applyFill="1" applyBorder="1">
      <alignment/>
      <protection/>
    </xf>
    <xf numFmtId="165" fontId="25" fillId="0" borderId="11" xfId="35" applyFont="1" applyFill="1" applyBorder="1" applyAlignment="1">
      <alignment horizontal="left" vertical="center" wrapText="1" indent="1"/>
      <protection/>
    </xf>
    <xf numFmtId="165" fontId="28" fillId="0" borderId="11" xfId="35" applyFont="1" applyFill="1" applyBorder="1" applyAlignment="1">
      <alignment horizontal="left" vertical="center" wrapText="1" indent="1"/>
      <protection/>
    </xf>
    <xf numFmtId="165" fontId="28" fillId="0" borderId="0" xfId="35" applyFont="1" applyFill="1" applyBorder="1" applyAlignment="1">
      <alignment horizontal="left" vertical="center" wrapText="1" indent="1"/>
      <protection/>
    </xf>
    <xf numFmtId="165" fontId="25" fillId="0" borderId="12" xfId="35" applyFont="1" applyFill="1" applyBorder="1" applyAlignment="1">
      <alignment horizontal="left" vertical="center" wrapText="1" indent="1"/>
      <protection/>
    </xf>
    <xf numFmtId="165" fontId="30" fillId="0" borderId="0" xfId="82" applyFont="1" applyFill="1" applyBorder="1" applyAlignment="1">
      <alignment horizontal="center" vertical="center" wrapText="1"/>
      <protection/>
    </xf>
    <xf numFmtId="165" fontId="29" fillId="0" borderId="0" xfId="82" applyFont="1" applyFill="1" applyBorder="1" applyAlignment="1">
      <alignment horizontal="center" vertical="center" wrapText="1"/>
      <protection/>
    </xf>
    <xf numFmtId="165" fontId="25" fillId="0" borderId="0" xfId="82" applyFont="1">
      <alignment/>
      <protection/>
    </xf>
    <xf numFmtId="165" fontId="25" fillId="0" borderId="0" xfId="82" applyFont="1" applyFill="1" applyBorder="1">
      <alignment/>
      <protection/>
    </xf>
    <xf numFmtId="172" fontId="29" fillId="0" borderId="0" xfId="82" applyNumberFormat="1" applyFont="1" applyFill="1" applyBorder="1" applyAlignment="1">
      <alignment horizontal="center" vertical="center" wrapText="1"/>
      <protection/>
    </xf>
    <xf numFmtId="171" fontId="26" fillId="0" borderId="0" xfId="82" applyNumberFormat="1" applyFont="1" applyFill="1" applyBorder="1" applyAlignment="1">
      <alignment horizontal="right" vertical="center" wrapText="1" indent="1"/>
      <protection/>
    </xf>
    <xf numFmtId="173" fontId="28" fillId="0" borderId="16" xfId="82" applyNumberFormat="1" applyFont="1" applyFill="1" applyBorder="1" applyAlignment="1">
      <alignment horizontal="left" vertical="center" wrapText="1" indent="1"/>
      <protection/>
    </xf>
    <xf numFmtId="165" fontId="28" fillId="0" borderId="0" xfId="82" applyFont="1" applyFill="1" applyBorder="1" applyAlignment="1">
      <alignment horizontal="left" vertical="center" wrapText="1" indent="1"/>
      <protection/>
    </xf>
    <xf numFmtId="171" fontId="25" fillId="0" borderId="17" xfId="82" applyNumberFormat="1" applyFont="1" applyFill="1" applyBorder="1" applyAlignment="1">
      <alignment horizontal="right" vertical="center" wrapText="1" indent="1"/>
      <protection/>
    </xf>
    <xf numFmtId="171" fontId="25" fillId="0" borderId="0" xfId="82" applyNumberFormat="1" applyFont="1" applyFill="1" applyBorder="1" applyAlignment="1">
      <alignment horizontal="right" vertical="center" wrapText="1" indent="1"/>
      <protection/>
    </xf>
    <xf numFmtId="165" fontId="24" fillId="0" borderId="0" xfId="82" applyFont="1" applyFill="1">
      <alignment/>
      <protection/>
    </xf>
    <xf numFmtId="173" fontId="28" fillId="0" borderId="11" xfId="82" applyNumberFormat="1" applyFont="1" applyFill="1" applyBorder="1" applyAlignment="1">
      <alignment horizontal="left" vertical="center" wrapText="1" indent="1"/>
      <protection/>
    </xf>
    <xf numFmtId="172" fontId="28" fillId="0" borderId="0" xfId="82" applyNumberFormat="1" applyFont="1" applyFill="1" applyBorder="1" applyAlignment="1">
      <alignment horizontal="left" vertical="center" wrapText="1" indent="1"/>
      <protection/>
    </xf>
    <xf numFmtId="167" fontId="25" fillId="0" borderId="11" xfId="82" applyNumberFormat="1" applyFont="1" applyFill="1" applyBorder="1" applyAlignment="1">
      <alignment horizontal="right" vertical="center" indent="1"/>
      <protection/>
    </xf>
    <xf numFmtId="173" fontId="28" fillId="0" borderId="15" xfId="82" applyNumberFormat="1" applyFont="1" applyFill="1" applyBorder="1" applyAlignment="1">
      <alignment horizontal="left" vertical="center" wrapText="1" indent="1"/>
      <protection/>
    </xf>
    <xf numFmtId="165" fontId="25" fillId="0" borderId="16" xfId="35" applyFont="1" applyFill="1" applyBorder="1" applyAlignment="1">
      <alignment horizontal="left" vertical="center" wrapText="1" indent="1"/>
      <protection/>
    </xf>
    <xf numFmtId="171" fontId="25" fillId="0" borderId="14" xfId="82" applyNumberFormat="1" applyFont="1" applyFill="1" applyBorder="1" applyAlignment="1">
      <alignment horizontal="right" vertical="center" wrapText="1" indent="1"/>
      <protection/>
    </xf>
    <xf numFmtId="171" fontId="25" fillId="0" borderId="16" xfId="82" applyNumberFormat="1" applyFont="1" applyFill="1" applyBorder="1" applyAlignment="1">
      <alignment horizontal="right" vertical="center" wrapText="1" indent="1"/>
      <protection/>
    </xf>
    <xf numFmtId="171" fontId="25" fillId="0" borderId="18" xfId="82" applyNumberFormat="1" applyFont="1" applyFill="1" applyBorder="1" applyAlignment="1">
      <alignment horizontal="right" vertical="center" wrapText="1" indent="1"/>
      <protection/>
    </xf>
    <xf numFmtId="167" fontId="25" fillId="0" borderId="16" xfId="82" applyNumberFormat="1" applyFont="1" applyFill="1" applyBorder="1" applyAlignment="1">
      <alignment horizontal="right" vertical="center" indent="1"/>
      <protection/>
    </xf>
    <xf numFmtId="171" fontId="25" fillId="0" borderId="11" xfId="82" applyNumberFormat="1" applyFont="1" applyFill="1" applyBorder="1" applyAlignment="1">
      <alignment horizontal="right" vertical="center" wrapText="1" indent="1"/>
      <protection/>
    </xf>
    <xf numFmtId="171" fontId="25" fillId="0" borderId="19" xfId="82" applyNumberFormat="1" applyFont="1" applyFill="1" applyBorder="1" applyAlignment="1">
      <alignment horizontal="right" vertical="center" wrapText="1" indent="1"/>
      <protection/>
    </xf>
    <xf numFmtId="171" fontId="25" fillId="0" borderId="20" xfId="82" applyNumberFormat="1" applyFont="1" applyFill="1" applyBorder="1" applyAlignment="1">
      <alignment horizontal="right" vertical="center" wrapText="1" indent="1"/>
      <protection/>
    </xf>
    <xf numFmtId="171" fontId="25" fillId="0" borderId="12" xfId="82" applyNumberFormat="1" applyFont="1" applyFill="1" applyBorder="1" applyAlignment="1">
      <alignment horizontal="right" vertical="center" wrapText="1" indent="1"/>
      <protection/>
    </xf>
    <xf numFmtId="165" fontId="26" fillId="0" borderId="0" xfId="35" applyFont="1" applyFill="1" applyAlignment="1">
      <alignment/>
      <protection/>
    </xf>
    <xf numFmtId="168" fontId="0" fillId="0" borderId="0" xfId="0" applyNumberFormat="1" applyAlignment="1">
      <alignment/>
    </xf>
    <xf numFmtId="171" fontId="25" fillId="0" borderId="21" xfId="82" applyNumberFormat="1" applyFont="1" applyFill="1" applyBorder="1" applyAlignment="1">
      <alignment horizontal="right" vertical="center" wrapText="1" indent="1"/>
      <protection/>
    </xf>
    <xf numFmtId="171" fontId="25" fillId="0" borderId="22" xfId="82" applyNumberFormat="1" applyFont="1" applyFill="1" applyBorder="1" applyAlignment="1">
      <alignment horizontal="right" vertical="center" wrapText="1" indent="1"/>
      <protection/>
    </xf>
    <xf numFmtId="171" fontId="25" fillId="0" borderId="23" xfId="82" applyNumberFormat="1" applyFont="1" applyFill="1" applyBorder="1" applyAlignment="1">
      <alignment horizontal="right" vertical="center" wrapText="1" indent="1"/>
      <protection/>
    </xf>
    <xf numFmtId="171" fontId="25" fillId="0" borderId="24" xfId="82" applyNumberFormat="1" applyFont="1" applyFill="1" applyBorder="1" applyAlignment="1">
      <alignment horizontal="right" vertical="center" wrapText="1" indent="1"/>
      <protection/>
    </xf>
    <xf numFmtId="171" fontId="25" fillId="0" borderId="25" xfId="82" applyNumberFormat="1" applyFont="1" applyFill="1" applyBorder="1" applyAlignment="1">
      <alignment horizontal="right" vertical="center" wrapText="1" indent="1"/>
      <protection/>
    </xf>
    <xf numFmtId="171" fontId="25" fillId="0" borderId="26" xfId="82" applyNumberFormat="1" applyFont="1" applyFill="1" applyBorder="1" applyAlignment="1">
      <alignment horizontal="right" vertical="center" wrapText="1" indent="1"/>
      <protection/>
    </xf>
    <xf numFmtId="171" fontId="25" fillId="0" borderId="27" xfId="82" applyNumberFormat="1" applyFont="1" applyFill="1" applyBorder="1" applyAlignment="1">
      <alignment horizontal="right" vertical="center" wrapText="1" indent="1"/>
      <protection/>
    </xf>
    <xf numFmtId="165" fontId="25" fillId="0" borderId="10" xfId="35" applyFont="1" applyFill="1" applyBorder="1" applyAlignment="1">
      <alignment horizontal="left" vertical="center" wrapText="1" indent="1"/>
      <protection/>
    </xf>
    <xf numFmtId="171" fontId="25" fillId="0" borderId="10" xfId="82" applyNumberFormat="1" applyFont="1" applyFill="1" applyBorder="1" applyAlignment="1">
      <alignment horizontal="right" vertical="center" wrapText="1" indent="1"/>
      <protection/>
    </xf>
    <xf numFmtId="165" fontId="24" fillId="0" borderId="10" xfId="82" applyFont="1" applyFill="1" applyBorder="1">
      <alignment/>
      <protection/>
    </xf>
    <xf numFmtId="167" fontId="25" fillId="0" borderId="12" xfId="82" applyNumberFormat="1" applyFont="1" applyFill="1" applyBorder="1" applyAlignment="1">
      <alignment horizontal="right" vertical="center" indent="1"/>
      <protection/>
    </xf>
    <xf numFmtId="169" fontId="26" fillId="0" borderId="28" xfId="85" applyNumberFormat="1" applyFont="1" applyFill="1" applyBorder="1" applyAlignment="1">
      <alignment horizontal="right" vertical="center" indent="1"/>
      <protection/>
    </xf>
    <xf numFmtId="169" fontId="25" fillId="0" borderId="29" xfId="85" applyNumberFormat="1" applyFont="1" applyFill="1" applyBorder="1" applyAlignment="1">
      <alignment horizontal="right" vertical="center" indent="1"/>
      <protection/>
    </xf>
    <xf numFmtId="169" fontId="25" fillId="0" borderId="30" xfId="85" applyNumberFormat="1" applyFont="1" applyFill="1" applyBorder="1" applyAlignment="1">
      <alignment horizontal="right" vertical="center" indent="1"/>
      <protection/>
    </xf>
    <xf numFmtId="165" fontId="69" fillId="0" borderId="0" xfId="0" applyFont="1" applyFill="1" applyBorder="1" applyAlignment="1">
      <alignment horizontal="right" vertical="center" indent="1"/>
    </xf>
    <xf numFmtId="165" fontId="70" fillId="0" borderId="0" xfId="0" applyFont="1" applyFill="1" applyBorder="1" applyAlignment="1">
      <alignment horizontal="right" vertical="center" indent="1"/>
    </xf>
    <xf numFmtId="169" fontId="71" fillId="0" borderId="0" xfId="0" applyNumberFormat="1" applyFont="1" applyFill="1" applyAlignment="1">
      <alignment horizontal="right" vertical="center" indent="1"/>
    </xf>
    <xf numFmtId="166" fontId="71" fillId="0" borderId="0" xfId="0" applyNumberFormat="1" applyFont="1" applyFill="1" applyAlignment="1">
      <alignment horizontal="right" vertical="center" indent="1"/>
    </xf>
    <xf numFmtId="166" fontId="26" fillId="34" borderId="31" xfId="0" applyNumberFormat="1" applyFont="1" applyFill="1" applyBorder="1" applyAlignment="1">
      <alignment horizontal="right" vertical="center" indent="1"/>
    </xf>
    <xf numFmtId="165" fontId="26" fillId="34" borderId="31" xfId="0" applyFont="1" applyFill="1" applyBorder="1" applyAlignment="1">
      <alignment horizontal="center" vertical="center" wrapText="1"/>
    </xf>
    <xf numFmtId="165" fontId="26" fillId="34" borderId="31" xfId="84" applyFont="1" applyFill="1" applyBorder="1" applyAlignment="1">
      <alignment horizontal="center" vertical="center" wrapText="1"/>
      <protection/>
    </xf>
    <xf numFmtId="172" fontId="29" fillId="34" borderId="31" xfId="82" applyNumberFormat="1" applyFont="1" applyFill="1" applyBorder="1" applyAlignment="1">
      <alignment horizontal="center" vertical="center" wrapText="1"/>
      <protection/>
    </xf>
    <xf numFmtId="171" fontId="26" fillId="34" borderId="32" xfId="82" applyNumberFormat="1" applyFont="1" applyFill="1" applyBorder="1" applyAlignment="1">
      <alignment horizontal="right" vertical="center" wrapText="1" indent="1"/>
      <protection/>
    </xf>
    <xf numFmtId="171" fontId="26" fillId="34" borderId="33" xfId="82" applyNumberFormat="1" applyFont="1" applyFill="1" applyBorder="1" applyAlignment="1">
      <alignment horizontal="right" vertical="center" wrapText="1" indent="1"/>
      <protection/>
    </xf>
    <xf numFmtId="171" fontId="26" fillId="34" borderId="34" xfId="82" applyNumberFormat="1" applyFont="1" applyFill="1" applyBorder="1" applyAlignment="1">
      <alignment horizontal="right" vertical="center" wrapText="1" indent="1"/>
      <protection/>
    </xf>
    <xf numFmtId="171" fontId="26" fillId="34" borderId="35" xfId="82" applyNumberFormat="1" applyFont="1" applyFill="1" applyBorder="1" applyAlignment="1">
      <alignment horizontal="right" vertical="center" wrapText="1" indent="1"/>
      <protection/>
    </xf>
    <xf numFmtId="167" fontId="30" fillId="34" borderId="31" xfId="82" applyNumberFormat="1" applyFont="1" applyFill="1" applyBorder="1" applyAlignment="1">
      <alignment horizontal="right" vertical="center" indent="1"/>
      <protection/>
    </xf>
    <xf numFmtId="171" fontId="26" fillId="34" borderId="31" xfId="82" applyNumberFormat="1" applyFont="1" applyFill="1" applyBorder="1" applyAlignment="1">
      <alignment horizontal="right" vertical="center" wrapText="1" indent="1"/>
      <protection/>
    </xf>
    <xf numFmtId="167" fontId="26" fillId="34" borderId="31" xfId="82" applyNumberFormat="1" applyFont="1" applyFill="1" applyBorder="1" applyAlignment="1">
      <alignment horizontal="right" vertical="center" indent="1"/>
      <protection/>
    </xf>
    <xf numFmtId="165" fontId="26" fillId="0" borderId="0" xfId="33" applyFont="1" applyBorder="1" applyAlignment="1">
      <alignment horizontal="center" wrapText="1"/>
      <protection/>
    </xf>
    <xf numFmtId="165" fontId="26" fillId="0" borderId="0" xfId="33" applyFont="1" applyFill="1" applyBorder="1" applyAlignment="1">
      <alignment horizontal="left" wrapText="1" indent="2"/>
      <protection/>
    </xf>
    <xf numFmtId="165" fontId="25" fillId="0" borderId="0" xfId="33" applyFont="1" applyFill="1" applyBorder="1" applyAlignment="1">
      <alignment horizontal="left" wrapText="1" indent="2"/>
      <protection/>
    </xf>
    <xf numFmtId="166" fontId="25" fillId="0" borderId="36" xfId="0" applyNumberFormat="1" applyFont="1" applyFill="1" applyBorder="1" applyAlignment="1">
      <alignment horizontal="right" vertical="center" indent="1"/>
    </xf>
    <xf numFmtId="166" fontId="25" fillId="0" borderId="29" xfId="0" applyNumberFormat="1" applyFont="1" applyFill="1" applyBorder="1" applyAlignment="1">
      <alignment horizontal="right" vertical="center" indent="1"/>
    </xf>
    <xf numFmtId="166" fontId="25" fillId="0" borderId="37" xfId="0" applyNumberFormat="1" applyFont="1" applyFill="1" applyBorder="1" applyAlignment="1">
      <alignment horizontal="right" vertical="center" indent="1"/>
    </xf>
    <xf numFmtId="165" fontId="26" fillId="34" borderId="32" xfId="0" applyFont="1" applyFill="1" applyBorder="1" applyAlignment="1">
      <alignment horizontal="right" vertical="center" indent="1"/>
    </xf>
    <xf numFmtId="166" fontId="26" fillId="34" borderId="32" xfId="0" applyNumberFormat="1" applyFont="1" applyFill="1" applyBorder="1" applyAlignment="1">
      <alignment horizontal="right" vertical="center" indent="1"/>
    </xf>
    <xf numFmtId="166" fontId="26" fillId="34" borderId="32" xfId="84" applyNumberFormat="1" applyFont="1" applyFill="1" applyBorder="1" applyAlignment="1">
      <alignment horizontal="right" vertical="center" indent="1"/>
      <protection/>
    </xf>
    <xf numFmtId="165" fontId="25" fillId="0" borderId="10" xfId="33" applyFont="1" applyFill="1" applyBorder="1" applyAlignment="1">
      <alignment horizontal="left" vertical="center" wrapText="1" indent="1"/>
      <protection/>
    </xf>
    <xf numFmtId="167" fontId="0" fillId="0" borderId="0" xfId="0" applyNumberFormat="1" applyAlignment="1">
      <alignment/>
    </xf>
    <xf numFmtId="165" fontId="24" fillId="0" borderId="0" xfId="0" applyFont="1" applyAlignment="1">
      <alignment/>
    </xf>
    <xf numFmtId="171" fontId="25" fillId="0" borderId="15" xfId="82" applyNumberFormat="1" applyFont="1" applyFill="1" applyBorder="1" applyAlignment="1">
      <alignment horizontal="right" vertical="center" wrapText="1" indent="1"/>
      <protection/>
    </xf>
    <xf numFmtId="165" fontId="24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8" fontId="25" fillId="0" borderId="16" xfId="35" applyNumberFormat="1" applyFont="1" applyFill="1" applyBorder="1" applyAlignment="1">
      <alignment horizontal="right" vertical="center" indent="1"/>
      <protection/>
    </xf>
    <xf numFmtId="168" fontId="25" fillId="0" borderId="11" xfId="35" applyNumberFormat="1" applyFont="1" applyFill="1" applyBorder="1" applyAlignment="1">
      <alignment horizontal="right" vertical="center" indent="1"/>
      <protection/>
    </xf>
    <xf numFmtId="168" fontId="25" fillId="0" borderId="10" xfId="35" applyNumberFormat="1" applyFont="1" applyFill="1" applyBorder="1" applyAlignment="1">
      <alignment horizontal="right" vertical="center" indent="1"/>
      <protection/>
    </xf>
    <xf numFmtId="49" fontId="26" fillId="34" borderId="38" xfId="35" applyNumberFormat="1" applyFont="1" applyFill="1" applyBorder="1" applyAlignment="1">
      <alignment horizontal="center" vertical="center" wrapText="1"/>
      <protection/>
    </xf>
    <xf numFmtId="2" fontId="26" fillId="34" borderId="31" xfId="35" applyNumberFormat="1" applyFont="1" applyFill="1" applyBorder="1" applyAlignment="1">
      <alignment horizontal="center" vertical="center" wrapText="1"/>
      <protection/>
    </xf>
    <xf numFmtId="2" fontId="26" fillId="0" borderId="0" xfId="35" applyNumberFormat="1" applyFont="1" applyFill="1" applyBorder="1" applyAlignment="1">
      <alignment horizontal="center" vertical="center" wrapText="1"/>
      <protection/>
    </xf>
    <xf numFmtId="49" fontId="26" fillId="34" borderId="15" xfId="35" applyNumberFormat="1" applyFont="1" applyFill="1" applyBorder="1" applyAlignment="1">
      <alignment horizontal="center" vertical="center" wrapText="1"/>
      <protection/>
    </xf>
    <xf numFmtId="2" fontId="26" fillId="34" borderId="15" xfId="35" applyNumberFormat="1" applyFont="1" applyFill="1" applyBorder="1" applyAlignment="1">
      <alignment horizontal="center" vertical="center" wrapText="1"/>
      <protection/>
    </xf>
    <xf numFmtId="165" fontId="25" fillId="0" borderId="11" xfId="35" applyFont="1" applyFill="1" applyBorder="1" applyAlignment="1">
      <alignment horizontal="left" vertical="center" indent="1"/>
      <protection/>
    </xf>
    <xf numFmtId="165" fontId="25" fillId="0" borderId="0" xfId="35" applyFont="1" applyFill="1" applyBorder="1" applyAlignment="1">
      <alignment horizontal="left" vertical="center" indent="1"/>
      <protection/>
    </xf>
    <xf numFmtId="165" fontId="25" fillId="0" borderId="10" xfId="35" applyFont="1" applyFill="1" applyBorder="1" applyAlignment="1">
      <alignment horizontal="left" vertical="center" indent="1"/>
      <protection/>
    </xf>
    <xf numFmtId="165" fontId="25" fillId="0" borderId="12" xfId="35" applyFont="1" applyFill="1" applyBorder="1" applyAlignment="1">
      <alignment horizontal="left" vertical="center" indent="1"/>
      <protection/>
    </xf>
    <xf numFmtId="167" fontId="0" fillId="35" borderId="0" xfId="0" applyNumberFormat="1" applyFont="1" applyFill="1" applyAlignment="1">
      <alignment/>
    </xf>
    <xf numFmtId="167" fontId="0" fillId="36" borderId="0" xfId="0" applyNumberFormat="1" applyFont="1" applyFill="1" applyAlignment="1">
      <alignment/>
    </xf>
    <xf numFmtId="165" fontId="22" fillId="0" borderId="0" xfId="35" applyFont="1" applyFill="1" applyAlignment="1">
      <alignment/>
      <protection/>
    </xf>
    <xf numFmtId="165" fontId="21" fillId="0" borderId="0" xfId="35" applyFont="1" applyFill="1" applyBorder="1" applyAlignment="1">
      <alignment horizontal="center" vertical="center"/>
      <protection/>
    </xf>
    <xf numFmtId="170" fontId="21" fillId="0" borderId="0" xfId="35" applyNumberFormat="1" applyFont="1" applyFill="1" applyBorder="1" applyAlignment="1">
      <alignment horizontal="right" vertical="center"/>
      <protection/>
    </xf>
    <xf numFmtId="167" fontId="21" fillId="0" borderId="0" xfId="35" applyNumberFormat="1" applyFont="1" applyFill="1" applyBorder="1" applyAlignment="1">
      <alignment horizontal="right" vertical="center"/>
      <protection/>
    </xf>
    <xf numFmtId="165" fontId="21" fillId="0" borderId="0" xfId="35" applyFont="1" applyFill="1" applyBorder="1" applyAlignment="1">
      <alignment horizontal="center" vertical="center" wrapText="1" shrinkToFit="1"/>
      <protection/>
    </xf>
    <xf numFmtId="49" fontId="21" fillId="0" borderId="0" xfId="35" applyNumberFormat="1" applyFont="1" applyFill="1" applyBorder="1" applyAlignment="1">
      <alignment horizontal="center" vertical="center" wrapText="1"/>
      <protection/>
    </xf>
    <xf numFmtId="165" fontId="22" fillId="0" borderId="0" xfId="35" applyFont="1" applyFill="1" applyBorder="1" applyAlignment="1">
      <alignment/>
      <protection/>
    </xf>
    <xf numFmtId="165" fontId="22" fillId="0" borderId="39" xfId="35" applyFont="1" applyFill="1" applyBorder="1" applyAlignment="1">
      <alignment/>
      <protection/>
    </xf>
    <xf numFmtId="2" fontId="21" fillId="0" borderId="39" xfId="35" applyNumberFormat="1" applyFont="1" applyFill="1" applyBorder="1" applyAlignment="1">
      <alignment horizontal="center"/>
      <protection/>
    </xf>
    <xf numFmtId="2" fontId="21" fillId="0" borderId="0" xfId="35" applyNumberFormat="1" applyFont="1" applyFill="1" applyBorder="1" applyAlignment="1">
      <alignment horizontal="center"/>
      <protection/>
    </xf>
    <xf numFmtId="165" fontId="21" fillId="34" borderId="31" xfId="35" applyFont="1" applyFill="1" applyBorder="1" applyAlignment="1">
      <alignment horizontal="center" vertical="center"/>
      <protection/>
    </xf>
    <xf numFmtId="171" fontId="21" fillId="34" borderId="31" xfId="35" applyNumberFormat="1" applyFont="1" applyFill="1" applyBorder="1" applyAlignment="1">
      <alignment horizontal="right" vertical="center" indent="1"/>
      <protection/>
    </xf>
    <xf numFmtId="171" fontId="21" fillId="34" borderId="40" xfId="35" applyNumberFormat="1" applyFont="1" applyFill="1" applyBorder="1" applyAlignment="1">
      <alignment horizontal="right" vertical="center" indent="1"/>
      <protection/>
    </xf>
    <xf numFmtId="167" fontId="21" fillId="34" borderId="35" xfId="35" applyNumberFormat="1" applyFont="1" applyFill="1" applyBorder="1" applyAlignment="1">
      <alignment horizontal="right" vertical="center" indent="1"/>
      <protection/>
    </xf>
    <xf numFmtId="167" fontId="21" fillId="0" borderId="0" xfId="35" applyNumberFormat="1" applyFont="1" applyFill="1" applyBorder="1" applyAlignment="1">
      <alignment horizontal="right" vertical="center" indent="1"/>
      <protection/>
    </xf>
    <xf numFmtId="171" fontId="21" fillId="34" borderId="32" xfId="35" applyNumberFormat="1" applyFont="1" applyFill="1" applyBorder="1" applyAlignment="1">
      <alignment horizontal="right" vertical="center" indent="1"/>
      <protection/>
    </xf>
    <xf numFmtId="171" fontId="21" fillId="34" borderId="41" xfId="35" applyNumberFormat="1" applyFont="1" applyFill="1" applyBorder="1" applyAlignment="1">
      <alignment horizontal="right" vertical="center" indent="1"/>
      <protection/>
    </xf>
    <xf numFmtId="171" fontId="21" fillId="34" borderId="35" xfId="35" applyNumberFormat="1" applyFont="1" applyFill="1" applyBorder="1" applyAlignment="1">
      <alignment horizontal="right" vertical="center" indent="1"/>
      <protection/>
    </xf>
    <xf numFmtId="165" fontId="21" fillId="0" borderId="16" xfId="35" applyFont="1" applyFill="1" applyBorder="1" applyAlignment="1">
      <alignment horizontal="left" vertical="center" indent="2"/>
      <protection/>
    </xf>
    <xf numFmtId="165" fontId="21" fillId="0" borderId="0" xfId="35" applyFont="1" applyFill="1" applyBorder="1" applyAlignment="1">
      <alignment horizontal="left" vertical="center"/>
      <protection/>
    </xf>
    <xf numFmtId="171" fontId="21" fillId="0" borderId="14" xfId="35" applyNumberFormat="1" applyFont="1" applyFill="1" applyBorder="1" applyAlignment="1">
      <alignment horizontal="right" vertical="center" indent="1"/>
      <protection/>
    </xf>
    <xf numFmtId="171" fontId="21" fillId="0" borderId="42" xfId="35" applyNumberFormat="1" applyFont="1" applyFill="1" applyBorder="1" applyAlignment="1">
      <alignment horizontal="right" vertical="center" indent="1"/>
      <protection/>
    </xf>
    <xf numFmtId="167" fontId="21" fillId="0" borderId="43" xfId="35" applyNumberFormat="1" applyFont="1" applyFill="1" applyBorder="1" applyAlignment="1">
      <alignment horizontal="right" vertical="center" indent="1"/>
      <protection/>
    </xf>
    <xf numFmtId="171" fontId="21" fillId="0" borderId="44" xfId="35" applyNumberFormat="1" applyFont="1" applyFill="1" applyBorder="1" applyAlignment="1">
      <alignment horizontal="right" vertical="center" indent="1"/>
      <protection/>
    </xf>
    <xf numFmtId="171" fontId="21" fillId="0" borderId="45" xfId="35" applyNumberFormat="1" applyFont="1" applyFill="1" applyBorder="1" applyAlignment="1">
      <alignment horizontal="right" vertical="center" indent="1"/>
      <protection/>
    </xf>
    <xf numFmtId="171" fontId="21" fillId="0" borderId="43" xfId="35" applyNumberFormat="1" applyFont="1" applyFill="1" applyBorder="1" applyAlignment="1">
      <alignment horizontal="right" vertical="center" indent="1"/>
      <protection/>
    </xf>
    <xf numFmtId="167" fontId="21" fillId="0" borderId="14" xfId="35" applyNumberFormat="1" applyFont="1" applyFill="1" applyBorder="1" applyAlignment="1">
      <alignment horizontal="right" vertical="center" indent="1"/>
      <protection/>
    </xf>
    <xf numFmtId="165" fontId="22" fillId="0" borderId="0" xfId="35" applyFont="1" applyFill="1" applyBorder="1" applyAlignment="1">
      <alignment horizontal="left" vertical="center" indent="1"/>
      <protection/>
    </xf>
    <xf numFmtId="171" fontId="22" fillId="0" borderId="11" xfId="35" applyNumberFormat="1" applyFont="1" applyFill="1" applyBorder="1" applyAlignment="1">
      <alignment horizontal="right" vertical="center" indent="1"/>
      <protection/>
    </xf>
    <xf numFmtId="171" fontId="22" fillId="0" borderId="46" xfId="35" applyNumberFormat="1" applyFont="1" applyFill="1" applyBorder="1" applyAlignment="1">
      <alignment horizontal="right" vertical="center" indent="1"/>
      <protection/>
    </xf>
    <xf numFmtId="167" fontId="22" fillId="0" borderId="47" xfId="35" applyNumberFormat="1" applyFont="1" applyFill="1" applyBorder="1" applyAlignment="1">
      <alignment horizontal="right" vertical="center" indent="1"/>
      <protection/>
    </xf>
    <xf numFmtId="167" fontId="22" fillId="0" borderId="0" xfId="35" applyNumberFormat="1" applyFont="1" applyFill="1" applyBorder="1" applyAlignment="1">
      <alignment horizontal="right" vertical="center" indent="1"/>
      <protection/>
    </xf>
    <xf numFmtId="171" fontId="22" fillId="0" borderId="48" xfId="35" applyNumberFormat="1" applyFont="1" applyFill="1" applyBorder="1" applyAlignment="1">
      <alignment horizontal="right" vertical="center" indent="1"/>
      <protection/>
    </xf>
    <xf numFmtId="171" fontId="22" fillId="0" borderId="49" xfId="35" applyNumberFormat="1" applyFont="1" applyFill="1" applyBorder="1" applyAlignment="1">
      <alignment horizontal="right" vertical="center" indent="1"/>
      <protection/>
    </xf>
    <xf numFmtId="171" fontId="22" fillId="0" borderId="47" xfId="35" applyNumberFormat="1" applyFont="1" applyFill="1" applyBorder="1" applyAlignment="1">
      <alignment horizontal="right" vertical="center" indent="1"/>
      <protection/>
    </xf>
    <xf numFmtId="165" fontId="22" fillId="0" borderId="10" xfId="35" applyFont="1" applyFill="1" applyBorder="1" applyAlignment="1">
      <alignment horizontal="left" vertical="center" indent="1"/>
      <protection/>
    </xf>
    <xf numFmtId="171" fontId="22" fillId="0" borderId="11" xfId="76" applyNumberFormat="1" applyFont="1" applyFill="1" applyBorder="1" applyAlignment="1">
      <alignment horizontal="right" vertical="center" indent="1"/>
    </xf>
    <xf numFmtId="171" fontId="22" fillId="0" borderId="46" xfId="76" applyNumberFormat="1" applyFont="1" applyFill="1" applyBorder="1" applyAlignment="1">
      <alignment horizontal="right" vertical="center" indent="1"/>
    </xf>
    <xf numFmtId="171" fontId="22" fillId="0" borderId="48" xfId="76" applyNumberFormat="1" applyFont="1" applyFill="1" applyBorder="1" applyAlignment="1">
      <alignment horizontal="right" vertical="center" indent="1"/>
    </xf>
    <xf numFmtId="171" fontId="22" fillId="0" borderId="49" xfId="76" applyNumberFormat="1" applyFont="1" applyFill="1" applyBorder="1" applyAlignment="1">
      <alignment horizontal="right" vertical="center" indent="1"/>
    </xf>
    <xf numFmtId="171" fontId="22" fillId="0" borderId="47" xfId="76" applyNumberFormat="1" applyFont="1" applyFill="1" applyBorder="1" applyAlignment="1">
      <alignment horizontal="right" vertical="center" indent="1"/>
    </xf>
    <xf numFmtId="165" fontId="21" fillId="0" borderId="11" xfId="35" applyFont="1" applyFill="1" applyBorder="1" applyAlignment="1">
      <alignment horizontal="left" vertical="center" indent="2"/>
      <protection/>
    </xf>
    <xf numFmtId="171" fontId="21" fillId="0" borderId="11" xfId="35" applyNumberFormat="1" applyFont="1" applyFill="1" applyBorder="1" applyAlignment="1">
      <alignment horizontal="right" vertical="center" indent="1"/>
      <protection/>
    </xf>
    <xf numFmtId="171" fontId="21" fillId="0" borderId="46" xfId="35" applyNumberFormat="1" applyFont="1" applyFill="1" applyBorder="1" applyAlignment="1">
      <alignment horizontal="right" vertical="center" indent="1"/>
      <protection/>
    </xf>
    <xf numFmtId="167" fontId="21" fillId="0" borderId="47" xfId="35" applyNumberFormat="1" applyFont="1" applyFill="1" applyBorder="1" applyAlignment="1">
      <alignment horizontal="right" vertical="center" indent="1"/>
      <protection/>
    </xf>
    <xf numFmtId="171" fontId="21" fillId="0" borderId="48" xfId="35" applyNumberFormat="1" applyFont="1" applyFill="1" applyBorder="1" applyAlignment="1">
      <alignment horizontal="right" vertical="center" indent="1"/>
      <protection/>
    </xf>
    <xf numFmtId="171" fontId="21" fillId="0" borderId="49" xfId="35" applyNumberFormat="1" applyFont="1" applyFill="1" applyBorder="1" applyAlignment="1">
      <alignment horizontal="right" vertical="center" indent="1"/>
      <protection/>
    </xf>
    <xf numFmtId="171" fontId="21" fillId="0" borderId="47" xfId="35" applyNumberFormat="1" applyFont="1" applyFill="1" applyBorder="1" applyAlignment="1">
      <alignment horizontal="right" vertical="center" indent="1"/>
      <protection/>
    </xf>
    <xf numFmtId="171" fontId="22" fillId="0" borderId="12" xfId="35" applyNumberFormat="1" applyFont="1" applyFill="1" applyBorder="1" applyAlignment="1">
      <alignment horizontal="right" vertical="center" indent="1"/>
      <protection/>
    </xf>
    <xf numFmtId="171" fontId="22" fillId="0" borderId="50" xfId="35" applyNumberFormat="1" applyFont="1" applyFill="1" applyBorder="1" applyAlignment="1">
      <alignment horizontal="right" vertical="center" indent="1"/>
      <protection/>
    </xf>
    <xf numFmtId="167" fontId="22" fillId="0" borderId="51" xfId="35" applyNumberFormat="1" applyFont="1" applyFill="1" applyBorder="1" applyAlignment="1">
      <alignment horizontal="right" vertical="center" indent="1"/>
      <protection/>
    </xf>
    <xf numFmtId="171" fontId="22" fillId="0" borderId="52" xfId="35" applyNumberFormat="1" applyFont="1" applyFill="1" applyBorder="1" applyAlignment="1">
      <alignment horizontal="right" vertical="center" indent="1"/>
      <protection/>
    </xf>
    <xf numFmtId="171" fontId="22" fillId="0" borderId="53" xfId="35" applyNumberFormat="1" applyFont="1" applyFill="1" applyBorder="1" applyAlignment="1">
      <alignment horizontal="right" vertical="center" indent="1"/>
      <protection/>
    </xf>
    <xf numFmtId="171" fontId="22" fillId="0" borderId="51" xfId="35" applyNumberFormat="1" applyFont="1" applyFill="1" applyBorder="1" applyAlignment="1">
      <alignment horizontal="right" vertical="center" indent="1"/>
      <protection/>
    </xf>
    <xf numFmtId="166" fontId="25" fillId="0" borderId="16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24" fillId="0" borderId="39" xfId="0" applyFont="1" applyBorder="1" applyAlignment="1">
      <alignment horizontal="right" vertical="center" indent="1"/>
    </xf>
    <xf numFmtId="166" fontId="26" fillId="0" borderId="14" xfId="84" applyNumberFormat="1" applyFont="1" applyFill="1" applyBorder="1" applyAlignment="1">
      <alignment horizontal="right" vertical="center" indent="1"/>
      <protection/>
    </xf>
    <xf numFmtId="166" fontId="25" fillId="0" borderId="12" xfId="84" applyNumberFormat="1" applyFont="1" applyFill="1" applyBorder="1" applyAlignment="1">
      <alignment horizontal="right" vertical="center" indent="1"/>
      <protection/>
    </xf>
    <xf numFmtId="166" fontId="25" fillId="0" borderId="11" xfId="84" applyNumberFormat="1" applyFont="1" applyFill="1" applyBorder="1" applyAlignment="1">
      <alignment horizontal="right" vertical="center" indent="1"/>
      <protection/>
    </xf>
    <xf numFmtId="171" fontId="22" fillId="0" borderId="0" xfId="35" applyNumberFormat="1" applyFont="1" applyFill="1" applyBorder="1" applyAlignment="1">
      <alignment horizontal="right" vertical="center" indent="1"/>
      <protection/>
    </xf>
    <xf numFmtId="168" fontId="26" fillId="34" borderId="54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5" fontId="25" fillId="0" borderId="19" xfId="0" applyFont="1" applyFill="1" applyBorder="1" applyAlignment="1">
      <alignment horizontal="right" vertical="center" indent="1"/>
    </xf>
    <xf numFmtId="168" fontId="25" fillId="0" borderId="29" xfId="0" applyNumberFormat="1" applyFont="1" applyFill="1" applyBorder="1" applyAlignment="1">
      <alignment horizontal="right" vertical="center" indent="1"/>
    </xf>
    <xf numFmtId="165" fontId="25" fillId="0" borderId="55" xfId="0" applyFont="1" applyFill="1" applyBorder="1" applyAlignment="1">
      <alignment horizontal="right" vertical="center" indent="1"/>
    </xf>
    <xf numFmtId="168" fontId="25" fillId="0" borderId="37" xfId="0" applyNumberFormat="1" applyFont="1" applyFill="1" applyBorder="1" applyAlignment="1">
      <alignment horizontal="right" vertical="center" indent="1"/>
    </xf>
    <xf numFmtId="169" fontId="26" fillId="34" borderId="32" xfId="85" applyNumberFormat="1" applyFont="1" applyFill="1" applyBorder="1" applyAlignment="1">
      <alignment horizontal="right" vertical="center" indent="1"/>
      <protection/>
    </xf>
    <xf numFmtId="169" fontId="26" fillId="34" borderId="54" xfId="85" applyNumberFormat="1" applyFont="1" applyFill="1" applyBorder="1" applyAlignment="1">
      <alignment horizontal="right" vertical="center" indent="1"/>
      <protection/>
    </xf>
    <xf numFmtId="169" fontId="26" fillId="0" borderId="44" xfId="85" applyNumberFormat="1" applyFont="1" applyFill="1" applyBorder="1" applyAlignment="1">
      <alignment horizontal="right" vertical="center" indent="1"/>
      <protection/>
    </xf>
    <xf numFmtId="169" fontId="25" fillId="0" borderId="52" xfId="85" applyNumberFormat="1" applyFont="1" applyFill="1" applyBorder="1" applyAlignment="1">
      <alignment horizontal="right" vertical="center" indent="1"/>
      <protection/>
    </xf>
    <xf numFmtId="169" fontId="25" fillId="0" borderId="19" xfId="85" applyNumberFormat="1" applyFont="1" applyFill="1" applyBorder="1" applyAlignment="1">
      <alignment horizontal="right" vertical="center" indent="1"/>
      <protection/>
    </xf>
    <xf numFmtId="166" fontId="26" fillId="0" borderId="28" xfId="85" applyNumberFormat="1" applyFont="1" applyFill="1" applyBorder="1" applyAlignment="1">
      <alignment horizontal="right" vertical="center" indent="1"/>
      <protection/>
    </xf>
    <xf numFmtId="166" fontId="25" fillId="0" borderId="30" xfId="85" applyNumberFormat="1" applyFont="1" applyFill="1" applyBorder="1" applyAlignment="1">
      <alignment horizontal="right" vertical="center" indent="1"/>
      <protection/>
    </xf>
    <xf numFmtId="166" fontId="25" fillId="0" borderId="29" xfId="85" applyNumberFormat="1" applyFont="1" applyFill="1" applyBorder="1" applyAlignment="1">
      <alignment horizontal="right" vertical="center" indent="1"/>
      <protection/>
    </xf>
    <xf numFmtId="167" fontId="25" fillId="0" borderId="31" xfId="82" applyNumberFormat="1" applyFont="1" applyFill="1" applyBorder="1" applyAlignment="1">
      <alignment horizontal="right" vertical="center" indent="1"/>
      <protection/>
    </xf>
    <xf numFmtId="169" fontId="25" fillId="0" borderId="50" xfId="85" applyNumberFormat="1" applyFont="1" applyFill="1" applyBorder="1" applyAlignment="1">
      <alignment horizontal="right" vertical="center" indent="1"/>
      <protection/>
    </xf>
    <xf numFmtId="165" fontId="24" fillId="0" borderId="0" xfId="0" applyFont="1" applyFill="1" applyAlignment="1">
      <alignment/>
    </xf>
    <xf numFmtId="167" fontId="0" fillId="36" borderId="0" xfId="0" applyNumberFormat="1" applyFill="1" applyAlignment="1">
      <alignment/>
    </xf>
    <xf numFmtId="2" fontId="24" fillId="0" borderId="0" xfId="0" applyNumberFormat="1" applyFont="1" applyAlignment="1">
      <alignment/>
    </xf>
    <xf numFmtId="165" fontId="72" fillId="0" borderId="0" xfId="0" applyFont="1" applyAlignment="1">
      <alignment/>
    </xf>
    <xf numFmtId="166" fontId="26" fillId="34" borderId="31" xfId="85" applyNumberFormat="1" applyFont="1" applyFill="1" applyBorder="1" applyAlignment="1">
      <alignment horizontal="right" vertical="center" indent="1"/>
      <protection/>
    </xf>
    <xf numFmtId="165" fontId="32" fillId="34" borderId="31" xfId="82" applyFont="1" applyFill="1" applyBorder="1" applyAlignment="1">
      <alignment horizontal="center" vertical="center" wrapText="1"/>
      <protection/>
    </xf>
    <xf numFmtId="165" fontId="32" fillId="0" borderId="0" xfId="82" applyFont="1" applyFill="1" applyBorder="1" applyAlignment="1">
      <alignment horizontal="center" vertical="center" wrapText="1"/>
      <protection/>
    </xf>
    <xf numFmtId="165" fontId="25" fillId="0" borderId="14" xfId="82" applyFont="1" applyFill="1" applyBorder="1" applyAlignment="1">
      <alignment horizontal="left" vertical="center" indent="1"/>
      <protection/>
    </xf>
    <xf numFmtId="165" fontId="25" fillId="0" borderId="11" xfId="82" applyFont="1" applyFill="1" applyBorder="1" applyAlignment="1">
      <alignment horizontal="left" vertical="center" indent="1"/>
      <protection/>
    </xf>
    <xf numFmtId="165" fontId="25" fillId="0" borderId="12" xfId="82" applyFont="1" applyFill="1" applyBorder="1" applyAlignment="1">
      <alignment horizontal="left" vertical="center" indent="1"/>
      <protection/>
    </xf>
    <xf numFmtId="165" fontId="25" fillId="0" borderId="10" xfId="82" applyFont="1" applyFill="1" applyBorder="1" applyAlignment="1">
      <alignment horizontal="center" vertical="center"/>
      <protection/>
    </xf>
    <xf numFmtId="165" fontId="24" fillId="0" borderId="0" xfId="0" applyFont="1" applyBorder="1" applyAlignment="1">
      <alignment/>
    </xf>
    <xf numFmtId="169" fontId="25" fillId="0" borderId="46" xfId="85" applyNumberFormat="1" applyFont="1" applyFill="1" applyBorder="1" applyAlignment="1">
      <alignment horizontal="right" vertical="center" indent="1"/>
      <protection/>
    </xf>
    <xf numFmtId="169" fontId="25" fillId="0" borderId="56" xfId="85" applyNumberFormat="1" applyFont="1" applyFill="1" applyBorder="1" applyAlignment="1">
      <alignment horizontal="right" vertical="center" indent="1"/>
      <protection/>
    </xf>
    <xf numFmtId="169" fontId="25" fillId="0" borderId="57" xfId="85" applyNumberFormat="1" applyFont="1" applyFill="1" applyBorder="1" applyAlignment="1">
      <alignment horizontal="right" vertical="center" indent="1"/>
      <protection/>
    </xf>
    <xf numFmtId="165" fontId="33" fillId="37" borderId="23" xfId="86" applyFont="1" applyFill="1" applyBorder="1" applyAlignment="1">
      <alignment horizontal="center"/>
      <protection/>
    </xf>
    <xf numFmtId="165" fontId="33" fillId="37" borderId="23" xfId="87" applyFont="1" applyFill="1" applyBorder="1" applyAlignment="1">
      <alignment horizontal="center"/>
      <protection/>
    </xf>
    <xf numFmtId="171" fontId="25" fillId="0" borderId="55" xfId="82" applyNumberFormat="1" applyFont="1" applyFill="1" applyBorder="1" applyAlignment="1">
      <alignment horizontal="right" vertical="center" wrapText="1" indent="1"/>
      <protection/>
    </xf>
    <xf numFmtId="165" fontId="33" fillId="37" borderId="23" xfId="86" applyFont="1" applyFill="1" applyBorder="1" applyAlignment="1">
      <alignment horizontal="left"/>
      <protection/>
    </xf>
    <xf numFmtId="165" fontId="0" fillId="0" borderId="0" xfId="82" applyAlignment="1">
      <alignment/>
      <protection/>
    </xf>
    <xf numFmtId="165" fontId="25" fillId="0" borderId="0" xfId="35" applyFont="1" applyFill="1" applyBorder="1" applyAlignment="1">
      <alignment horizontal="left" vertical="center" wrapText="1" indent="1"/>
      <protection/>
    </xf>
    <xf numFmtId="0" fontId="33" fillId="37" borderId="23" xfId="88" applyFont="1" applyFill="1" applyBorder="1" applyAlignment="1">
      <alignment horizontal="center"/>
      <protection/>
    </xf>
    <xf numFmtId="0" fontId="33" fillId="0" borderId="4" xfId="88" applyFont="1" applyFill="1" applyBorder="1" applyAlignment="1">
      <alignment wrapText="1"/>
      <protection/>
    </xf>
    <xf numFmtId="0" fontId="33" fillId="0" borderId="4" xfId="88" applyFont="1" applyFill="1" applyBorder="1" applyAlignment="1">
      <alignment horizontal="right" wrapText="1"/>
      <protection/>
    </xf>
    <xf numFmtId="174" fontId="33" fillId="0" borderId="4" xfId="86" applyNumberFormat="1" applyFont="1" applyFill="1" applyBorder="1" applyAlignment="1">
      <alignment horizontal="right" wrapText="1"/>
      <protection/>
    </xf>
    <xf numFmtId="174" fontId="33" fillId="0" borderId="4" xfId="87" applyNumberFormat="1" applyFont="1" applyFill="1" applyBorder="1" applyAlignment="1">
      <alignment horizontal="right" wrapText="1"/>
      <protection/>
    </xf>
    <xf numFmtId="174" fontId="0" fillId="0" borderId="0" xfId="82" applyNumberFormat="1" applyFill="1">
      <alignment/>
      <protection/>
    </xf>
    <xf numFmtId="174" fontId="0" fillId="0" borderId="0" xfId="82" applyNumberFormat="1">
      <alignment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7" applyNumberFormat="1" applyFont="1" applyFill="1" applyBorder="1" applyAlignment="1">
      <alignment horizontal="center"/>
      <protection/>
    </xf>
    <xf numFmtId="174" fontId="33" fillId="0" borderId="4" xfId="86" applyNumberFormat="1" applyFont="1" applyFill="1" applyBorder="1" applyAlignment="1">
      <alignment wrapText="1"/>
      <protection/>
    </xf>
    <xf numFmtId="0" fontId="33" fillId="37" borderId="23" xfId="89" applyFont="1" applyFill="1" applyBorder="1" applyAlignment="1">
      <alignment horizontal="center"/>
      <protection/>
    </xf>
    <xf numFmtId="0" fontId="33" fillId="0" borderId="4" xfId="89" applyFont="1" applyFill="1" applyBorder="1" applyAlignment="1">
      <alignment wrapText="1"/>
      <protection/>
    </xf>
    <xf numFmtId="0" fontId="33" fillId="0" borderId="4" xfId="89" applyFont="1" applyFill="1" applyBorder="1" applyAlignment="1">
      <alignment horizontal="right" wrapText="1"/>
      <protection/>
    </xf>
    <xf numFmtId="165" fontId="25" fillId="0" borderId="0" xfId="35" applyFont="1" applyFill="1" applyBorder="1" applyAlignment="1">
      <alignment vertical="center" wrapText="1"/>
      <protection/>
    </xf>
    <xf numFmtId="171" fontId="25" fillId="0" borderId="0" xfId="82" applyNumberFormat="1" applyFont="1" applyFill="1" applyBorder="1" applyAlignment="1">
      <alignment horizontal="center" vertical="center" wrapText="1"/>
      <protection/>
    </xf>
    <xf numFmtId="165" fontId="0" fillId="0" borderId="0" xfId="82" applyFont="1" applyFill="1">
      <alignment/>
      <protection/>
    </xf>
    <xf numFmtId="165" fontId="0" fillId="0" borderId="0" xfId="82" applyFont="1">
      <alignment/>
      <protection/>
    </xf>
    <xf numFmtId="165" fontId="0" fillId="0" borderId="0" xfId="82" applyAlignment="1">
      <alignment horizontal="center"/>
      <protection/>
    </xf>
    <xf numFmtId="165" fontId="37" fillId="0" borderId="0" xfId="82" applyFont="1">
      <alignment/>
      <protection/>
    </xf>
    <xf numFmtId="165" fontId="37" fillId="0" borderId="0" xfId="82" applyFont="1" applyAlignment="1">
      <alignment vertical="center"/>
      <protection/>
    </xf>
    <xf numFmtId="165" fontId="38" fillId="0" borderId="0" xfId="82" applyFont="1">
      <alignment/>
      <protection/>
    </xf>
    <xf numFmtId="171" fontId="25" fillId="38" borderId="11" xfId="82" applyNumberFormat="1" applyFont="1" applyFill="1" applyBorder="1" applyAlignment="1">
      <alignment horizontal="center" vertical="center" wrapText="1"/>
      <protection/>
    </xf>
    <xf numFmtId="171" fontId="25" fillId="39" borderId="11" xfId="82" applyNumberFormat="1" applyFont="1" applyFill="1" applyBorder="1" applyAlignment="1">
      <alignment horizontal="center" vertical="center" wrapText="1"/>
      <protection/>
    </xf>
    <xf numFmtId="171" fontId="56" fillId="38" borderId="34" xfId="82" applyNumberFormat="1" applyFont="1" applyFill="1" applyBorder="1" applyAlignment="1">
      <alignment horizontal="center" vertical="center" wrapText="1"/>
      <protection/>
    </xf>
    <xf numFmtId="171" fontId="56" fillId="39" borderId="35" xfId="82" applyNumberFormat="1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vertical="center"/>
      <protection/>
    </xf>
    <xf numFmtId="165" fontId="35" fillId="0" borderId="0" xfId="82" applyFont="1" applyAlignment="1">
      <alignment vertical="center"/>
      <protection/>
    </xf>
    <xf numFmtId="165" fontId="36" fillId="0" borderId="0" xfId="82" applyFont="1" applyAlignment="1">
      <alignment vertical="center"/>
      <protection/>
    </xf>
    <xf numFmtId="165" fontId="20" fillId="0" borderId="0" xfId="82" applyFont="1" applyAlignment="1">
      <alignment/>
      <protection/>
    </xf>
    <xf numFmtId="165" fontId="56" fillId="0" borderId="58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30" fillId="0" borderId="0" xfId="82" applyFont="1">
      <alignment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56" fillId="0" borderId="60" xfId="82" applyFont="1" applyBorder="1" applyAlignment="1">
      <alignment horizontal="center" vertical="center"/>
      <protection/>
    </xf>
    <xf numFmtId="165" fontId="56" fillId="0" borderId="61" xfId="82" applyFont="1" applyBorder="1" applyAlignment="1">
      <alignment horizontal="center" vertical="center"/>
      <protection/>
    </xf>
    <xf numFmtId="171" fontId="56" fillId="38" borderId="62" xfId="82" applyNumberFormat="1" applyFont="1" applyFill="1" applyBorder="1" applyAlignment="1">
      <alignment horizontal="center" vertical="center" wrapText="1"/>
      <protection/>
    </xf>
    <xf numFmtId="171" fontId="56" fillId="38" borderId="61" xfId="82" applyNumberFormat="1" applyFont="1" applyFill="1" applyBorder="1" applyAlignment="1">
      <alignment horizontal="center" vertical="center" wrapText="1"/>
      <protection/>
    </xf>
    <xf numFmtId="171" fontId="25" fillId="38" borderId="63" xfId="82" applyNumberFormat="1" applyFont="1" applyFill="1" applyBorder="1" applyAlignment="1">
      <alignment horizontal="center" vertical="center" wrapText="1"/>
      <protection/>
    </xf>
    <xf numFmtId="171" fontId="25" fillId="38" borderId="64" xfId="82" applyNumberFormat="1" applyFont="1" applyFill="1" applyBorder="1" applyAlignment="1">
      <alignment horizontal="center" vertical="center" wrapText="1"/>
      <protection/>
    </xf>
    <xf numFmtId="171" fontId="25" fillId="38" borderId="65" xfId="82" applyNumberFormat="1" applyFont="1" applyFill="1" applyBorder="1" applyAlignment="1">
      <alignment horizontal="center" vertical="center" wrapText="1"/>
      <protection/>
    </xf>
    <xf numFmtId="171" fontId="25" fillId="38" borderId="66" xfId="82" applyNumberFormat="1" applyFont="1" applyFill="1" applyBorder="1" applyAlignment="1">
      <alignment horizontal="center" vertical="center" wrapText="1"/>
      <protection/>
    </xf>
    <xf numFmtId="171" fontId="25" fillId="38" borderId="67" xfId="82" applyNumberFormat="1" applyFont="1" applyFill="1" applyBorder="1" applyAlignment="1">
      <alignment horizontal="center" vertical="center" wrapText="1"/>
      <protection/>
    </xf>
    <xf numFmtId="171" fontId="56" fillId="39" borderId="59" xfId="82" applyNumberFormat="1" applyFont="1" applyFill="1" applyBorder="1" applyAlignment="1">
      <alignment horizontal="center" vertical="center" wrapText="1"/>
      <protection/>
    </xf>
    <xf numFmtId="171" fontId="56" fillId="39" borderId="61" xfId="82" applyNumberFormat="1" applyFont="1" applyFill="1" applyBorder="1" applyAlignment="1">
      <alignment horizontal="center" vertical="center" wrapText="1"/>
      <protection/>
    </xf>
    <xf numFmtId="171" fontId="25" fillId="39" borderId="63" xfId="82" applyNumberFormat="1" applyFont="1" applyFill="1" applyBorder="1" applyAlignment="1">
      <alignment horizontal="center" vertical="center" wrapText="1"/>
      <protection/>
    </xf>
    <xf numFmtId="171" fontId="25" fillId="39" borderId="64" xfId="82" applyNumberFormat="1" applyFont="1" applyFill="1" applyBorder="1" applyAlignment="1">
      <alignment horizontal="center" vertical="center" wrapText="1"/>
      <protection/>
    </xf>
    <xf numFmtId="171" fontId="25" fillId="39" borderId="65" xfId="82" applyNumberFormat="1" applyFont="1" applyFill="1" applyBorder="1" applyAlignment="1">
      <alignment horizontal="center" vertical="center" wrapText="1"/>
      <protection/>
    </xf>
    <xf numFmtId="171" fontId="25" fillId="39" borderId="66" xfId="82" applyNumberFormat="1" applyFont="1" applyFill="1" applyBorder="1" applyAlignment="1">
      <alignment horizontal="center" vertical="center" wrapText="1"/>
      <protection/>
    </xf>
    <xf numFmtId="171" fontId="25" fillId="39" borderId="67" xfId="82" applyNumberFormat="1" applyFont="1" applyFill="1" applyBorder="1" applyAlignment="1">
      <alignment horizontal="center" vertical="center" wrapText="1"/>
      <protection/>
    </xf>
    <xf numFmtId="172" fontId="47" fillId="41" borderId="68" xfId="82" applyNumberFormat="1" applyFont="1" applyFill="1" applyBorder="1" applyAlignment="1">
      <alignment horizontal="center" vertical="center" wrapText="1"/>
      <protection/>
    </xf>
    <xf numFmtId="165" fontId="25" fillId="42" borderId="69" xfId="35" applyFont="1" applyFill="1" applyBorder="1" applyAlignment="1">
      <alignment horizontal="left" vertical="center" wrapText="1"/>
      <protection/>
    </xf>
    <xf numFmtId="165" fontId="25" fillId="42" borderId="70" xfId="35" applyFont="1" applyFill="1" applyBorder="1" applyAlignment="1">
      <alignment horizontal="left" vertical="center" wrapText="1"/>
      <protection/>
    </xf>
    <xf numFmtId="165" fontId="56" fillId="42" borderId="61" xfId="82" applyFont="1" applyFill="1" applyBorder="1" applyAlignment="1">
      <alignment horizontal="center" vertical="center"/>
      <protection/>
    </xf>
    <xf numFmtId="171" fontId="25" fillId="39" borderId="71" xfId="82" applyNumberFormat="1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71" fontId="56" fillId="43" borderId="62" xfId="82" applyNumberFormat="1" applyFont="1" applyFill="1" applyBorder="1" applyAlignment="1">
      <alignment horizontal="center" vertical="center" wrapText="1"/>
      <protection/>
    </xf>
    <xf numFmtId="171" fontId="56" fillId="43" borderId="33" xfId="82" applyNumberFormat="1" applyFont="1" applyFill="1" applyBorder="1" applyAlignment="1">
      <alignment horizontal="center" vertical="center" wrapText="1"/>
      <protection/>
    </xf>
    <xf numFmtId="171" fontId="56" fillId="43" borderId="61" xfId="82" applyNumberFormat="1" applyFont="1" applyFill="1" applyBorder="1" applyAlignment="1">
      <alignment horizontal="center" vertical="center" wrapText="1"/>
      <protection/>
    </xf>
    <xf numFmtId="171" fontId="25" fillId="43" borderId="63" xfId="82" applyNumberFormat="1" applyFont="1" applyFill="1" applyBorder="1" applyAlignment="1">
      <alignment horizontal="center" vertical="center" wrapText="1"/>
      <protection/>
    </xf>
    <xf numFmtId="171" fontId="25" fillId="43" borderId="11" xfId="82" applyNumberFormat="1" applyFont="1" applyFill="1" applyBorder="1" applyAlignment="1">
      <alignment horizontal="center" vertical="center" wrapText="1"/>
      <protection/>
    </xf>
    <xf numFmtId="171" fontId="25" fillId="43" borderId="64" xfId="82" applyNumberFormat="1" applyFont="1" applyFill="1" applyBorder="1" applyAlignment="1">
      <alignment horizontal="center" vertical="center" wrapText="1"/>
      <protection/>
    </xf>
    <xf numFmtId="171" fontId="25" fillId="43" borderId="65" xfId="82" applyNumberFormat="1" applyFont="1" applyFill="1" applyBorder="1" applyAlignment="1">
      <alignment horizontal="center" vertical="center" wrapText="1"/>
      <protection/>
    </xf>
    <xf numFmtId="171" fontId="25" fillId="43" borderId="66" xfId="82" applyNumberFormat="1" applyFont="1" applyFill="1" applyBorder="1" applyAlignment="1">
      <alignment horizontal="center" vertical="center" wrapText="1"/>
      <protection/>
    </xf>
    <xf numFmtId="171" fontId="25" fillId="43" borderId="67" xfId="82" applyNumberFormat="1" applyFont="1" applyFill="1" applyBorder="1" applyAlignment="1">
      <alignment horizontal="center" vertical="center" wrapText="1"/>
      <protection/>
    </xf>
    <xf numFmtId="171" fontId="25" fillId="43" borderId="14" xfId="82" applyNumberFormat="1" applyFont="1" applyFill="1" applyBorder="1" applyAlignment="1">
      <alignment horizontal="center" vertical="center" wrapText="1"/>
      <protection/>
    </xf>
    <xf numFmtId="171" fontId="56" fillId="44" borderId="62" xfId="82" applyNumberFormat="1" applyFont="1" applyFill="1" applyBorder="1" applyAlignment="1">
      <alignment horizontal="center" vertical="center" wrapText="1"/>
      <protection/>
    </xf>
    <xf numFmtId="171" fontId="56" fillId="44" borderId="34" xfId="82" applyNumberFormat="1" applyFont="1" applyFill="1" applyBorder="1" applyAlignment="1">
      <alignment horizontal="center" vertical="center" wrapText="1"/>
      <protection/>
    </xf>
    <xf numFmtId="171" fontId="56" fillId="44" borderId="61" xfId="82" applyNumberFormat="1" applyFont="1" applyFill="1" applyBorder="1" applyAlignment="1">
      <alignment horizontal="center" vertical="center" wrapText="1"/>
      <protection/>
    </xf>
    <xf numFmtId="171" fontId="25" fillId="44" borderId="63" xfId="82" applyNumberFormat="1" applyFont="1" applyFill="1" applyBorder="1" applyAlignment="1">
      <alignment horizontal="center" vertical="center" wrapText="1"/>
      <protection/>
    </xf>
    <xf numFmtId="171" fontId="25" fillId="44" borderId="11" xfId="82" applyNumberFormat="1" applyFont="1" applyFill="1" applyBorder="1" applyAlignment="1">
      <alignment horizontal="center" vertical="center" wrapText="1"/>
      <protection/>
    </xf>
    <xf numFmtId="171" fontId="25" fillId="44" borderId="64" xfId="82" applyNumberFormat="1" applyFont="1" applyFill="1" applyBorder="1" applyAlignment="1">
      <alignment horizontal="center" vertical="center" wrapText="1"/>
      <protection/>
    </xf>
    <xf numFmtId="171" fontId="25" fillId="44" borderId="65" xfId="82" applyNumberFormat="1" applyFont="1" applyFill="1" applyBorder="1" applyAlignment="1">
      <alignment horizontal="center" vertical="center" wrapText="1"/>
      <protection/>
    </xf>
    <xf numFmtId="171" fontId="25" fillId="44" borderId="66" xfId="82" applyNumberFormat="1" applyFont="1" applyFill="1" applyBorder="1" applyAlignment="1">
      <alignment horizontal="center" vertical="center" wrapText="1"/>
      <protection/>
    </xf>
    <xf numFmtId="171" fontId="25" fillId="44" borderId="6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 horizontal="left"/>
      <protection/>
    </xf>
    <xf numFmtId="171" fontId="26" fillId="0" borderId="0" xfId="82" applyNumberFormat="1" applyFont="1" applyFill="1" applyBorder="1" applyAlignment="1">
      <alignment horizontal="center" vertical="center" wrapText="1"/>
      <protection/>
    </xf>
    <xf numFmtId="165" fontId="23" fillId="0" borderId="0" xfId="82" applyFont="1" applyFill="1">
      <alignment/>
      <protection/>
    </xf>
    <xf numFmtId="165" fontId="23" fillId="0" borderId="0" xfId="82" applyFont="1">
      <alignment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71" fontId="25" fillId="39" borderId="73" xfId="82" applyNumberFormat="1" applyFont="1" applyFill="1" applyBorder="1" applyAlignment="1">
      <alignment horizontal="center" vertical="center" wrapText="1"/>
      <protection/>
    </xf>
    <xf numFmtId="171" fontId="56" fillId="38" borderId="60" xfId="82" applyNumberFormat="1" applyFont="1" applyFill="1" applyBorder="1" applyAlignment="1">
      <alignment horizontal="center" vertical="center" wrapText="1"/>
      <protection/>
    </xf>
    <xf numFmtId="171" fontId="56" fillId="38" borderId="32" xfId="82" applyNumberFormat="1" applyFont="1" applyFill="1" applyBorder="1" applyAlignment="1">
      <alignment horizontal="center" vertical="center" wrapText="1"/>
      <protection/>
    </xf>
    <xf numFmtId="171" fontId="56" fillId="38" borderId="72" xfId="82" applyNumberFormat="1" applyFont="1" applyFill="1" applyBorder="1" applyAlignment="1">
      <alignment horizontal="center" vertical="center" wrapText="1"/>
      <protection/>
    </xf>
    <xf numFmtId="171" fontId="56" fillId="40" borderId="60" xfId="82" applyNumberFormat="1" applyFont="1" applyFill="1" applyBorder="1" applyAlignment="1">
      <alignment horizontal="center" vertical="center" wrapText="1"/>
      <protection/>
    </xf>
    <xf numFmtId="171" fontId="56" fillId="40" borderId="72" xfId="82" applyNumberFormat="1" applyFont="1" applyFill="1" applyBorder="1" applyAlignment="1">
      <alignment horizontal="center" vertical="center" wrapText="1"/>
      <protection/>
    </xf>
    <xf numFmtId="171" fontId="56" fillId="40" borderId="32" xfId="82" applyNumberFormat="1" applyFont="1" applyFill="1" applyBorder="1" applyAlignment="1">
      <alignment horizontal="center" vertical="center" wrapText="1"/>
      <protection/>
    </xf>
    <xf numFmtId="171" fontId="56" fillId="39" borderId="60" xfId="82" applyNumberFormat="1" applyFont="1" applyFill="1" applyBorder="1" applyAlignment="1">
      <alignment horizontal="center" vertical="center" wrapText="1"/>
      <protection/>
    </xf>
    <xf numFmtId="171" fontId="56" fillId="39" borderId="72" xfId="82" applyNumberFormat="1" applyFont="1" applyFill="1" applyBorder="1" applyAlignment="1">
      <alignment horizontal="center" vertical="center" wrapText="1"/>
      <protection/>
    </xf>
    <xf numFmtId="171" fontId="56" fillId="39" borderId="32" xfId="82" applyNumberFormat="1" applyFont="1" applyFill="1" applyBorder="1" applyAlignment="1">
      <alignment horizontal="center" vertical="center" wrapText="1"/>
      <protection/>
    </xf>
    <xf numFmtId="171" fontId="56" fillId="44" borderId="60" xfId="82" applyNumberFormat="1" applyFont="1" applyFill="1" applyBorder="1" applyAlignment="1">
      <alignment horizontal="center" vertical="center" wrapText="1"/>
      <protection/>
    </xf>
    <xf numFmtId="171" fontId="56" fillId="44" borderId="72" xfId="82" applyNumberFormat="1" applyFont="1" applyFill="1" applyBorder="1" applyAlignment="1">
      <alignment horizontal="center" vertical="center" wrapText="1"/>
      <protection/>
    </xf>
    <xf numFmtId="171" fontId="56" fillId="44" borderId="32" xfId="82" applyNumberFormat="1" applyFont="1" applyFill="1" applyBorder="1" applyAlignment="1">
      <alignment horizontal="center" vertical="center" wrapText="1"/>
      <protection/>
    </xf>
    <xf numFmtId="171" fontId="25" fillId="44" borderId="4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/>
      <protection/>
    </xf>
    <xf numFmtId="171" fontId="25" fillId="38" borderId="15" xfId="82" applyNumberFormat="1" applyFont="1" applyFill="1" applyBorder="1" applyAlignment="1">
      <alignment horizontal="center" vertical="center" wrapText="1"/>
      <protection/>
    </xf>
    <xf numFmtId="171" fontId="56" fillId="38" borderId="59" xfId="82" applyNumberFormat="1" applyFont="1" applyFill="1" applyBorder="1" applyAlignment="1">
      <alignment horizontal="center" vertical="center" wrapText="1"/>
      <protection/>
    </xf>
    <xf numFmtId="165" fontId="24" fillId="0" borderId="0" xfId="82" applyFont="1" applyAlignment="1">
      <alignment horizontal="left"/>
      <protection/>
    </xf>
    <xf numFmtId="165" fontId="56" fillId="0" borderId="39" xfId="82" applyFont="1" applyBorder="1" applyAlignment="1">
      <alignment horizontal="center" vertical="center"/>
      <protection/>
    </xf>
    <xf numFmtId="165" fontId="56" fillId="0" borderId="74" xfId="82" applyFont="1" applyBorder="1" applyAlignment="1">
      <alignment horizontal="center" vertical="center"/>
      <protection/>
    </xf>
    <xf numFmtId="171" fontId="56" fillId="39" borderId="75" xfId="82" applyNumberFormat="1" applyFont="1" applyFill="1" applyBorder="1" applyAlignment="1">
      <alignment horizontal="center" vertical="center" wrapText="1"/>
      <protection/>
    </xf>
    <xf numFmtId="171" fontId="25" fillId="44" borderId="76" xfId="82" applyNumberFormat="1" applyFont="1" applyFill="1" applyBorder="1" applyAlignment="1">
      <alignment horizontal="center" vertical="center" wrapText="1"/>
      <protection/>
    </xf>
    <xf numFmtId="171" fontId="56" fillId="44" borderId="59" xfId="82" applyNumberFormat="1" applyFont="1" applyFill="1" applyBorder="1" applyAlignment="1">
      <alignment horizontal="center" vertical="center" wrapText="1"/>
      <protection/>
    </xf>
    <xf numFmtId="171" fontId="56" fillId="44" borderId="31" xfId="82" applyNumberFormat="1" applyFont="1" applyFill="1" applyBorder="1" applyAlignment="1">
      <alignment horizontal="center" vertical="center" wrapText="1"/>
      <protection/>
    </xf>
    <xf numFmtId="171" fontId="56" fillId="38" borderId="31" xfId="82" applyNumberFormat="1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71" fontId="25" fillId="43" borderId="77" xfId="82" applyNumberFormat="1" applyFont="1" applyFill="1" applyBorder="1" applyAlignment="1">
      <alignment horizontal="center" vertical="center" wrapText="1"/>
      <protection/>
    </xf>
    <xf numFmtId="171" fontId="25" fillId="43" borderId="78" xfId="82" applyNumberFormat="1" applyFont="1" applyFill="1" applyBorder="1" applyAlignment="1">
      <alignment horizontal="center" vertical="center" wrapText="1"/>
      <protection/>
    </xf>
    <xf numFmtId="171" fontId="25" fillId="39" borderId="78" xfId="82" applyNumberFormat="1" applyFont="1" applyFill="1" applyBorder="1" applyAlignment="1">
      <alignment horizontal="center" vertical="center" wrapText="1"/>
      <protection/>
    </xf>
    <xf numFmtId="171" fontId="25" fillId="38" borderId="78" xfId="82" applyNumberFormat="1" applyFont="1" applyFill="1" applyBorder="1" applyAlignment="1">
      <alignment horizontal="center" vertical="center" wrapText="1"/>
      <protection/>
    </xf>
    <xf numFmtId="171" fontId="56" fillId="43" borderId="79" xfId="82" applyNumberFormat="1" applyFont="1" applyFill="1" applyBorder="1" applyAlignment="1">
      <alignment horizontal="center" vertical="center" wrapText="1"/>
      <protection/>
    </xf>
    <xf numFmtId="172" fontId="47" fillId="41" borderId="80" xfId="82" applyNumberFormat="1" applyFont="1" applyFill="1" applyBorder="1" applyAlignment="1">
      <alignment horizontal="center" vertical="center" wrapText="1"/>
      <protection/>
    </xf>
    <xf numFmtId="165" fontId="25" fillId="42" borderId="60" xfId="35" applyFont="1" applyFill="1" applyBorder="1" applyAlignment="1">
      <alignment horizontal="left" vertical="center" wrapText="1"/>
      <protection/>
    </xf>
    <xf numFmtId="165" fontId="25" fillId="42" borderId="81" xfId="35" applyFont="1" applyFill="1" applyBorder="1" applyAlignment="1">
      <alignment horizontal="left" vertical="center" wrapText="1"/>
      <protection/>
    </xf>
    <xf numFmtId="165" fontId="56" fillId="0" borderId="31" xfId="82" applyFont="1" applyBorder="1" applyAlignment="1">
      <alignment horizontal="center" vertical="center"/>
      <protection/>
    </xf>
    <xf numFmtId="171" fontId="25" fillId="38" borderId="31" xfId="82" applyNumberFormat="1" applyFont="1" applyFill="1" applyBorder="1" applyAlignment="1">
      <alignment horizontal="center" vertical="center" wrapText="1"/>
      <protection/>
    </xf>
    <xf numFmtId="165" fontId="56" fillId="0" borderId="59" xfId="82" applyFont="1" applyBorder="1" applyAlignment="1">
      <alignment horizontal="center" vertical="center"/>
      <protection/>
    </xf>
    <xf numFmtId="165" fontId="56" fillId="0" borderId="72" xfId="82" applyFont="1" applyBorder="1" applyAlignment="1">
      <alignment horizontal="center" vertical="center"/>
      <protection/>
    </xf>
    <xf numFmtId="171" fontId="25" fillId="38" borderId="59" xfId="82" applyNumberFormat="1" applyFont="1" applyFill="1" applyBorder="1" applyAlignment="1">
      <alignment horizontal="center" vertical="center" wrapText="1"/>
      <protection/>
    </xf>
    <xf numFmtId="171" fontId="25" fillId="38" borderId="82" xfId="82" applyNumberFormat="1" applyFont="1" applyFill="1" applyBorder="1" applyAlignment="1">
      <alignment horizontal="center" vertical="center" wrapText="1"/>
      <protection/>
    </xf>
    <xf numFmtId="171" fontId="25" fillId="38" borderId="77" xfId="82" applyNumberFormat="1" applyFont="1" applyFill="1" applyBorder="1" applyAlignment="1">
      <alignment horizontal="center" vertical="center" wrapText="1"/>
      <protection/>
    </xf>
    <xf numFmtId="165" fontId="56" fillId="0" borderId="32" xfId="82" applyFont="1" applyBorder="1" applyAlignment="1">
      <alignment horizontal="center" vertical="center"/>
      <protection/>
    </xf>
    <xf numFmtId="171" fontId="25" fillId="38" borderId="32" xfId="82" applyNumberFormat="1" applyFont="1" applyFill="1" applyBorder="1" applyAlignment="1">
      <alignment horizontal="center" vertical="center" wrapText="1"/>
      <protection/>
    </xf>
    <xf numFmtId="171" fontId="25" fillId="38" borderId="83" xfId="82" applyNumberFormat="1" applyFont="1" applyFill="1" applyBorder="1" applyAlignment="1">
      <alignment horizontal="center" vertical="center" wrapText="1"/>
      <protection/>
    </xf>
    <xf numFmtId="171" fontId="56" fillId="43" borderId="31" xfId="82" applyNumberFormat="1" applyFont="1" applyFill="1" applyBorder="1" applyAlignment="1">
      <alignment horizontal="center" vertical="center" wrapText="1"/>
      <protection/>
    </xf>
    <xf numFmtId="171" fontId="25" fillId="43" borderId="31" xfId="82" applyNumberFormat="1" applyFont="1" applyFill="1" applyBorder="1" applyAlignment="1">
      <alignment horizontal="center" vertical="center" wrapText="1"/>
      <protection/>
    </xf>
    <xf numFmtId="171" fontId="56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82" xfId="82" applyNumberFormat="1" applyFont="1" applyFill="1" applyBorder="1" applyAlignment="1">
      <alignment horizontal="center" vertical="center" wrapText="1"/>
      <protection/>
    </xf>
    <xf numFmtId="171" fontId="56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83" xfId="82" applyNumberFormat="1" applyFont="1" applyFill="1" applyBorder="1" applyAlignment="1">
      <alignment horizontal="center" vertical="center" wrapText="1"/>
      <protection/>
    </xf>
    <xf numFmtId="171" fontId="56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82" xfId="82" applyNumberFormat="1" applyFont="1" applyFill="1" applyBorder="1" applyAlignment="1">
      <alignment horizontal="center" vertical="center" wrapText="1"/>
      <protection/>
    </xf>
    <xf numFmtId="171" fontId="25" fillId="39" borderId="77" xfId="82" applyNumberFormat="1" applyFont="1" applyFill="1" applyBorder="1" applyAlignment="1">
      <alignment horizontal="center" vertical="center" wrapText="1"/>
      <protection/>
    </xf>
    <xf numFmtId="171" fontId="25" fillId="39" borderId="32" xfId="82" applyNumberFormat="1" applyFont="1" applyFill="1" applyBorder="1" applyAlignment="1">
      <alignment horizontal="center" vertical="center" wrapText="1"/>
      <protection/>
    </xf>
    <xf numFmtId="171" fontId="25" fillId="39" borderId="83" xfId="82" applyNumberFormat="1" applyFont="1" applyFill="1" applyBorder="1" applyAlignment="1">
      <alignment horizontal="center" vertical="center" wrapText="1"/>
      <protection/>
    </xf>
    <xf numFmtId="171" fontId="25" fillId="44" borderId="31" xfId="82" applyNumberFormat="1" applyFont="1" applyFill="1" applyBorder="1" applyAlignment="1">
      <alignment horizontal="center" vertical="center" wrapText="1"/>
      <protection/>
    </xf>
    <xf numFmtId="171" fontId="25" fillId="44" borderId="59" xfId="82" applyNumberFormat="1" applyFont="1" applyFill="1" applyBorder="1" applyAlignment="1">
      <alignment horizontal="center" vertical="center" wrapText="1"/>
      <protection/>
    </xf>
    <xf numFmtId="171" fontId="25" fillId="44" borderId="72" xfId="82" applyNumberFormat="1" applyFont="1" applyFill="1" applyBorder="1" applyAlignment="1">
      <alignment horizontal="center" vertical="center" wrapText="1"/>
      <protection/>
    </xf>
    <xf numFmtId="171" fontId="25" fillId="44" borderId="82" xfId="82" applyNumberFormat="1" applyFont="1" applyFill="1" applyBorder="1" applyAlignment="1">
      <alignment horizontal="center" vertical="center" wrapText="1"/>
      <protection/>
    </xf>
    <xf numFmtId="171" fontId="25" fillId="44" borderId="77" xfId="82" applyNumberFormat="1" applyFont="1" applyFill="1" applyBorder="1" applyAlignment="1">
      <alignment horizontal="center" vertical="center" wrapText="1"/>
      <protection/>
    </xf>
    <xf numFmtId="171" fontId="25" fillId="44" borderId="78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25" fillId="42" borderId="84" xfId="35" applyFont="1" applyFill="1" applyBorder="1" applyAlignment="1">
      <alignment horizontal="left" vertical="center" wrapText="1"/>
      <protection/>
    </xf>
    <xf numFmtId="165" fontId="47" fillId="39" borderId="35" xfId="82" applyFont="1" applyFill="1" applyBorder="1" applyAlignment="1">
      <alignment horizontal="center" vertical="center" wrapText="1"/>
      <protection/>
    </xf>
    <xf numFmtId="165" fontId="56" fillId="42" borderId="72" xfId="82" applyFont="1" applyFill="1" applyBorder="1" applyAlignment="1">
      <alignment horizontal="center" vertical="center"/>
      <protection/>
    </xf>
    <xf numFmtId="171" fontId="56" fillId="43" borderId="72" xfId="82" applyNumberFormat="1" applyFont="1" applyFill="1" applyBorder="1" applyAlignment="1">
      <alignment horizontal="center" vertical="center" wrapText="1"/>
      <protection/>
    </xf>
    <xf numFmtId="171" fontId="25" fillId="43" borderId="72" xfId="82" applyNumberFormat="1" applyFont="1" applyFill="1" applyBorder="1" applyAlignment="1">
      <alignment horizontal="center" vertical="center" wrapText="1"/>
      <protection/>
    </xf>
    <xf numFmtId="165" fontId="56" fillId="42" borderId="32" xfId="82" applyFont="1" applyFill="1" applyBorder="1" applyAlignment="1">
      <alignment horizontal="center" vertical="center"/>
      <protection/>
    </xf>
    <xf numFmtId="172" fontId="47" fillId="41" borderId="60" xfId="82" applyNumberFormat="1" applyFont="1" applyFill="1" applyBorder="1" applyAlignment="1">
      <alignment horizontal="center" vertical="center" wrapText="1"/>
      <protection/>
    </xf>
    <xf numFmtId="165" fontId="56" fillId="0" borderId="35" xfId="82" applyFont="1" applyBorder="1" applyAlignment="1">
      <alignment horizontal="center" vertical="center"/>
      <protection/>
    </xf>
    <xf numFmtId="171" fontId="25" fillId="39" borderId="35" xfId="82" applyNumberFormat="1" applyFont="1" applyFill="1" applyBorder="1" applyAlignment="1">
      <alignment horizontal="center" vertical="center" wrapText="1"/>
      <protection/>
    </xf>
    <xf numFmtId="171" fontId="25" fillId="39" borderId="85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25" fillId="42" borderId="86" xfId="35" applyFont="1" applyFill="1" applyBorder="1" applyAlignment="1">
      <alignment horizontal="left" vertical="center" wrapText="1"/>
      <protection/>
    </xf>
    <xf numFmtId="165" fontId="25" fillId="42" borderId="87" xfId="35" applyFont="1" applyFill="1" applyBorder="1" applyAlignment="1">
      <alignment horizontal="left" vertical="center" wrapText="1"/>
      <protection/>
    </xf>
    <xf numFmtId="165" fontId="47" fillId="44" borderId="35" xfId="82" applyFont="1" applyFill="1" applyBorder="1" applyAlignment="1">
      <alignment horizontal="center" vertical="center" wrapText="1"/>
      <protection/>
    </xf>
    <xf numFmtId="171" fontId="25" fillId="39" borderId="72" xfId="82" applyNumberFormat="1" applyFont="1" applyFill="1" applyBorder="1" applyAlignment="1">
      <alignment horizontal="center" vertical="center" wrapText="1"/>
      <protection/>
    </xf>
    <xf numFmtId="172" fontId="47" fillId="41" borderId="88" xfId="82" applyNumberFormat="1" applyFont="1" applyFill="1" applyBorder="1" applyAlignment="1">
      <alignment horizontal="center" vertical="center" wrapText="1"/>
      <protection/>
    </xf>
    <xf numFmtId="165" fontId="25" fillId="42" borderId="89" xfId="35" applyFont="1" applyFill="1" applyBorder="1" applyAlignment="1">
      <alignment horizontal="left" vertical="center" wrapText="1"/>
      <protection/>
    </xf>
    <xf numFmtId="171" fontId="56" fillId="39" borderId="90" xfId="82" applyNumberFormat="1" applyFont="1" applyFill="1" applyBorder="1" applyAlignment="1">
      <alignment horizontal="center" vertical="center" wrapText="1"/>
      <protection/>
    </xf>
    <xf numFmtId="171" fontId="25" fillId="39" borderId="47" xfId="82" applyNumberFormat="1" applyFont="1" applyFill="1" applyBorder="1" applyAlignment="1">
      <alignment horizontal="center" vertical="center" wrapText="1"/>
      <protection/>
    </xf>
    <xf numFmtId="171" fontId="25" fillId="39" borderId="91" xfId="82" applyNumberFormat="1" applyFont="1" applyFill="1" applyBorder="1" applyAlignment="1">
      <alignment horizontal="center" vertical="center" wrapText="1"/>
      <protection/>
    </xf>
    <xf numFmtId="171" fontId="25" fillId="39" borderId="92" xfId="82" applyNumberFormat="1" applyFont="1" applyFill="1" applyBorder="1" applyAlignment="1">
      <alignment horizontal="center" vertical="center" wrapText="1"/>
      <protection/>
    </xf>
    <xf numFmtId="171" fontId="56" fillId="40" borderId="31" xfId="82" applyNumberFormat="1" applyFont="1" applyFill="1" applyBorder="1" applyAlignment="1">
      <alignment horizontal="center" vertical="center" wrapText="1"/>
      <protection/>
    </xf>
    <xf numFmtId="171" fontId="25" fillId="40" borderId="31" xfId="82" applyNumberFormat="1" applyFont="1" applyFill="1" applyBorder="1" applyAlignment="1">
      <alignment horizontal="center" vertical="center" wrapText="1"/>
      <protection/>
    </xf>
    <xf numFmtId="171" fontId="56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72" xfId="82" applyNumberFormat="1" applyFont="1" applyFill="1" applyBorder="1" applyAlignment="1">
      <alignment horizontal="center" vertical="center" wrapText="1"/>
      <protection/>
    </xf>
    <xf numFmtId="171" fontId="25" fillId="40" borderId="82" xfId="82" applyNumberFormat="1" applyFont="1" applyFill="1" applyBorder="1" applyAlignment="1">
      <alignment horizontal="center" vertical="center" wrapText="1"/>
      <protection/>
    </xf>
    <xf numFmtId="171" fontId="25" fillId="40" borderId="77" xfId="82" applyNumberFormat="1" applyFont="1" applyFill="1" applyBorder="1" applyAlignment="1">
      <alignment horizontal="center" vertical="center" wrapText="1"/>
      <protection/>
    </xf>
    <xf numFmtId="171" fontId="25" fillId="40" borderId="78" xfId="82" applyNumberFormat="1" applyFont="1" applyFill="1" applyBorder="1" applyAlignment="1">
      <alignment horizontal="center" vertical="center" wrapText="1"/>
      <protection/>
    </xf>
    <xf numFmtId="171" fontId="25" fillId="40" borderId="32" xfId="82" applyNumberFormat="1" applyFont="1" applyFill="1" applyBorder="1" applyAlignment="1">
      <alignment horizontal="center" vertical="center" wrapText="1"/>
      <protection/>
    </xf>
    <xf numFmtId="171" fontId="25" fillId="40" borderId="83" xfId="82" applyNumberFormat="1" applyFont="1" applyFill="1" applyBorder="1" applyAlignment="1">
      <alignment horizontal="center" vertical="center" wrapText="1"/>
      <protection/>
    </xf>
    <xf numFmtId="171" fontId="25" fillId="39" borderId="76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5" xfId="82" applyFont="1" applyFill="1" applyBorder="1" applyAlignment="1">
      <alignment horizontal="center" vertical="center" wrapText="1"/>
      <protection/>
    </xf>
    <xf numFmtId="171" fontId="56" fillId="38" borderId="35" xfId="82" applyNumberFormat="1" applyFont="1" applyFill="1" applyBorder="1" applyAlignment="1">
      <alignment horizontal="center" vertical="center" wrapText="1"/>
      <protection/>
    </xf>
    <xf numFmtId="171" fontId="25" fillId="38" borderId="35" xfId="82" applyNumberFormat="1" applyFont="1" applyFill="1" applyBorder="1" applyAlignment="1">
      <alignment horizontal="center" vertical="center" wrapText="1"/>
      <protection/>
    </xf>
    <xf numFmtId="165" fontId="25" fillId="42" borderId="68" xfId="35" applyFont="1" applyFill="1" applyBorder="1" applyAlignment="1">
      <alignment horizontal="left" vertical="center" wrapText="1"/>
      <protection/>
    </xf>
    <xf numFmtId="165" fontId="25" fillId="42" borderId="93" xfId="35" applyFont="1" applyFill="1" applyBorder="1" applyAlignment="1">
      <alignment horizontal="left" vertical="center" wrapText="1"/>
      <protection/>
    </xf>
    <xf numFmtId="171" fontId="25" fillId="38" borderId="72" xfId="82" applyNumberFormat="1" applyFont="1" applyFill="1" applyBorder="1" applyAlignment="1">
      <alignment horizontal="center" vertical="center" wrapText="1"/>
      <protection/>
    </xf>
    <xf numFmtId="171" fontId="56" fillId="43" borderId="94" xfId="82" applyNumberFormat="1" applyFont="1" applyFill="1" applyBorder="1" applyAlignment="1">
      <alignment horizontal="center" vertical="center" wrapText="1"/>
      <protection/>
    </xf>
    <xf numFmtId="171" fontId="25" fillId="43" borderId="44" xfId="82" applyNumberFormat="1" applyFont="1" applyFill="1" applyBorder="1" applyAlignment="1">
      <alignment horizontal="center" vertical="center" wrapText="1"/>
      <protection/>
    </xf>
    <xf numFmtId="171" fontId="25" fillId="43" borderId="95" xfId="82" applyNumberFormat="1" applyFont="1" applyFill="1" applyBorder="1" applyAlignment="1">
      <alignment horizontal="center" vertical="center" wrapText="1"/>
      <protection/>
    </xf>
    <xf numFmtId="165" fontId="47" fillId="43" borderId="55" xfId="82" applyFont="1" applyFill="1" applyBorder="1" applyAlignment="1">
      <alignment horizontal="center" vertical="center" wrapText="1"/>
      <protection/>
    </xf>
    <xf numFmtId="171" fontId="56" fillId="43" borderId="34" xfId="82" applyNumberFormat="1" applyFont="1" applyFill="1" applyBorder="1" applyAlignment="1">
      <alignment horizontal="center" vertical="center" wrapText="1"/>
      <protection/>
    </xf>
    <xf numFmtId="171" fontId="25" fillId="43" borderId="43" xfId="82" applyNumberFormat="1" applyFont="1" applyFill="1" applyBorder="1" applyAlignment="1">
      <alignment horizontal="center" vertical="center" wrapText="1"/>
      <protection/>
    </xf>
    <xf numFmtId="171" fontId="25" fillId="43" borderId="76" xfId="82" applyNumberFormat="1" applyFont="1" applyFill="1" applyBorder="1" applyAlignment="1">
      <alignment horizontal="center" vertical="center" wrapText="1"/>
      <protection/>
    </xf>
    <xf numFmtId="171" fontId="25" fillId="38" borderId="85" xfId="82" applyNumberFormat="1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71" fontId="25" fillId="0" borderId="0" xfId="82" applyNumberFormat="1" applyFont="1" applyFill="1" applyBorder="1" applyAlignment="1" quotePrefix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43" borderId="72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71" fontId="25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85" xfId="82" applyNumberFormat="1" applyFont="1" applyFill="1" applyBorder="1" applyAlignment="1">
      <alignment horizontal="center" vertical="center" wrapText="1"/>
      <protection/>
    </xf>
    <xf numFmtId="171" fontId="25" fillId="38" borderId="60" xfId="82" applyNumberFormat="1" applyFont="1" applyFill="1" applyBorder="1" applyAlignment="1">
      <alignment horizontal="center" vertical="center" wrapText="1"/>
      <protection/>
    </xf>
    <xf numFmtId="171" fontId="25" fillId="38" borderId="58" xfId="82" applyNumberFormat="1" applyFont="1" applyFill="1" applyBorder="1" applyAlignment="1">
      <alignment horizontal="center" vertical="center" wrapText="1"/>
      <protection/>
    </xf>
    <xf numFmtId="171" fontId="25" fillId="38" borderId="16" xfId="82" applyNumberFormat="1" applyFont="1" applyFill="1" applyBorder="1" applyAlignment="1">
      <alignment horizontal="center" vertical="center" wrapText="1"/>
      <protection/>
    </xf>
    <xf numFmtId="171" fontId="56" fillId="43" borderId="35" xfId="82" applyNumberFormat="1" applyFont="1" applyFill="1" applyBorder="1" applyAlignment="1">
      <alignment horizontal="center" vertical="center" wrapText="1"/>
      <protection/>
    </xf>
    <xf numFmtId="165" fontId="47" fillId="43" borderId="35" xfId="82" applyFont="1" applyFill="1" applyBorder="1" applyAlignment="1">
      <alignment horizontal="center" vertical="center" wrapText="1"/>
      <protection/>
    </xf>
    <xf numFmtId="165" fontId="25" fillId="0" borderId="69" xfId="35" applyFont="1" applyFill="1" applyBorder="1" applyAlignment="1">
      <alignment horizontal="left" vertical="center" wrapText="1"/>
      <protection/>
    </xf>
    <xf numFmtId="165" fontId="25" fillId="0" borderId="70" xfId="35" applyFont="1" applyFill="1" applyBorder="1" applyAlignment="1">
      <alignment horizontal="left" vertical="center" wrapText="1"/>
      <protection/>
    </xf>
    <xf numFmtId="165" fontId="56" fillId="0" borderId="80" xfId="82" applyFont="1" applyBorder="1" applyAlignment="1">
      <alignment horizontal="center" vertical="center"/>
      <protection/>
    </xf>
    <xf numFmtId="171" fontId="56" fillId="38" borderId="96" xfId="82" applyNumberFormat="1" applyFont="1" applyFill="1" applyBorder="1" applyAlignment="1">
      <alignment horizontal="center" vertical="center" wrapText="1"/>
      <protection/>
    </xf>
    <xf numFmtId="171" fontId="56" fillId="38" borderId="97" xfId="82" applyNumberFormat="1" applyFont="1" applyFill="1" applyBorder="1" applyAlignment="1">
      <alignment horizontal="center" vertical="center" wrapText="1"/>
      <protection/>
    </xf>
    <xf numFmtId="171" fontId="56" fillId="38" borderId="98" xfId="82" applyNumberFormat="1" applyFont="1" applyFill="1" applyBorder="1" applyAlignment="1">
      <alignment horizontal="center" vertical="center" wrapText="1"/>
      <protection/>
    </xf>
    <xf numFmtId="165" fontId="56" fillId="0" borderId="99" xfId="82" applyFont="1" applyBorder="1" applyAlignment="1">
      <alignment horizontal="center" vertical="center"/>
      <protection/>
    </xf>
    <xf numFmtId="165" fontId="56" fillId="0" borderId="16" xfId="82" applyFont="1" applyBorder="1" applyAlignment="1">
      <alignment horizontal="center" vertical="center"/>
      <protection/>
    </xf>
    <xf numFmtId="165" fontId="56" fillId="0" borderId="18" xfId="82" applyFont="1" applyBorder="1" applyAlignment="1">
      <alignment horizontal="center" vertical="center"/>
      <protection/>
    </xf>
    <xf numFmtId="171" fontId="56" fillId="38" borderId="100" xfId="82" applyNumberFormat="1" applyFont="1" applyFill="1" applyBorder="1" applyAlignment="1">
      <alignment horizontal="center" vertical="center" wrapText="1"/>
      <protection/>
    </xf>
    <xf numFmtId="171" fontId="56" fillId="38" borderId="75" xfId="82" applyNumberFormat="1" applyFont="1" applyFill="1" applyBorder="1" applyAlignment="1">
      <alignment horizontal="center" vertical="center" wrapText="1"/>
      <protection/>
    </xf>
    <xf numFmtId="165" fontId="56" fillId="42" borderId="18" xfId="82" applyFont="1" applyFill="1" applyBorder="1" applyAlignment="1">
      <alignment horizontal="center" vertical="center"/>
      <protection/>
    </xf>
    <xf numFmtId="171" fontId="56" fillId="43" borderId="100" xfId="82" applyNumberFormat="1" applyFont="1" applyFill="1" applyBorder="1" applyAlignment="1">
      <alignment horizontal="center" vertical="center" wrapText="1"/>
      <protection/>
    </xf>
    <xf numFmtId="171" fontId="56" fillId="43" borderId="101" xfId="82" applyNumberFormat="1" applyFont="1" applyFill="1" applyBorder="1" applyAlignment="1">
      <alignment horizontal="center" vertical="center" wrapText="1"/>
      <protection/>
    </xf>
    <xf numFmtId="171" fontId="56" fillId="43" borderId="75" xfId="82" applyNumberFormat="1" applyFont="1" applyFill="1" applyBorder="1" applyAlignment="1">
      <alignment horizontal="center" vertical="center" wrapText="1"/>
      <protection/>
    </xf>
    <xf numFmtId="171" fontId="26" fillId="39" borderId="75" xfId="82" applyNumberFormat="1" applyFont="1" applyFill="1" applyBorder="1" applyAlignment="1">
      <alignment horizontal="center" vertical="center" wrapText="1"/>
      <protection/>
    </xf>
    <xf numFmtId="165" fontId="56" fillId="0" borderId="102" xfId="82" applyFont="1" applyBorder="1" applyAlignment="1">
      <alignment horizontal="center" vertical="center"/>
      <protection/>
    </xf>
    <xf numFmtId="171" fontId="25" fillId="39" borderId="100" xfId="82" applyNumberFormat="1" applyFont="1" applyFill="1" applyBorder="1" applyAlignment="1">
      <alignment horizontal="center" vertical="center" wrapText="1"/>
      <protection/>
    </xf>
    <xf numFmtId="171" fontId="25" fillId="39" borderId="101" xfId="82" applyNumberFormat="1" applyFont="1" applyFill="1" applyBorder="1" applyAlignment="1">
      <alignment horizontal="center" vertical="center" wrapText="1"/>
      <protection/>
    </xf>
    <xf numFmtId="171" fontId="25" fillId="36" borderId="100" xfId="82" applyNumberFormat="1" applyFont="1" applyFill="1" applyBorder="1" applyAlignment="1">
      <alignment horizontal="center" vertical="center" wrapText="1"/>
      <protection/>
    </xf>
    <xf numFmtId="171" fontId="25" fillId="36" borderId="101" xfId="82" applyNumberFormat="1" applyFont="1" applyFill="1" applyBorder="1" applyAlignment="1">
      <alignment horizontal="center" vertical="center" wrapText="1"/>
      <protection/>
    </xf>
    <xf numFmtId="171" fontId="26" fillId="36" borderId="98" xfId="82" applyNumberFormat="1" applyFont="1" applyFill="1" applyBorder="1" applyAlignment="1">
      <alignment horizontal="center" vertical="center" wrapText="1"/>
      <protection/>
    </xf>
    <xf numFmtId="171" fontId="25" fillId="36" borderId="59" xfId="82" applyNumberFormat="1" applyFont="1" applyFill="1" applyBorder="1" applyAlignment="1">
      <alignment horizontal="center" vertical="center" wrapText="1"/>
      <protection/>
    </xf>
    <xf numFmtId="171" fontId="25" fillId="36" borderId="31" xfId="82" applyNumberFormat="1" applyFont="1" applyFill="1" applyBorder="1" applyAlignment="1">
      <alignment horizontal="center" vertical="center" wrapText="1"/>
      <protection/>
    </xf>
    <xf numFmtId="171" fontId="25" fillId="36" borderId="72" xfId="82" applyNumberFormat="1" applyFont="1" applyFill="1" applyBorder="1" applyAlignment="1">
      <alignment horizontal="center" vertical="center" wrapText="1"/>
      <protection/>
    </xf>
    <xf numFmtId="171" fontId="25" fillId="36" borderId="82" xfId="82" applyNumberFormat="1" applyFont="1" applyFill="1" applyBorder="1" applyAlignment="1">
      <alignment horizontal="center" vertical="center" wrapText="1"/>
      <protection/>
    </xf>
    <xf numFmtId="171" fontId="25" fillId="36" borderId="77" xfId="82" applyNumberFormat="1" applyFont="1" applyFill="1" applyBorder="1" applyAlignment="1">
      <alignment horizontal="center" vertical="center" wrapText="1"/>
      <protection/>
    </xf>
    <xf numFmtId="171" fontId="25" fillId="36" borderId="78" xfId="82" applyNumberFormat="1" applyFont="1" applyFill="1" applyBorder="1" applyAlignment="1">
      <alignment horizontal="center" vertical="center" wrapText="1"/>
      <protection/>
    </xf>
    <xf numFmtId="171" fontId="56" fillId="36" borderId="59" xfId="82" applyNumberFormat="1" applyFont="1" applyFill="1" applyBorder="1" applyAlignment="1">
      <alignment horizontal="center" vertical="center" wrapText="1"/>
      <protection/>
    </xf>
    <xf numFmtId="171" fontId="56" fillId="36" borderId="31" xfId="82" applyNumberFormat="1" applyFont="1" applyFill="1" applyBorder="1" applyAlignment="1">
      <alignment horizontal="center" vertical="center" wrapText="1"/>
      <protection/>
    </xf>
    <xf numFmtId="171" fontId="56" fillId="36" borderId="72" xfId="82" applyNumberFormat="1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0" fillId="42" borderId="0" xfId="82" applyFill="1">
      <alignment/>
      <protection/>
    </xf>
    <xf numFmtId="165" fontId="0" fillId="42" borderId="0" xfId="82" applyFill="1" applyAlignment="1">
      <alignment horizontal="center"/>
      <protection/>
    </xf>
    <xf numFmtId="165" fontId="0" fillId="42" borderId="0" xfId="82" applyFill="1" applyBorder="1" applyAlignment="1">
      <alignment/>
      <protection/>
    </xf>
    <xf numFmtId="165" fontId="0" fillId="42" borderId="0" xfId="82" applyFill="1" applyAlignment="1">
      <alignment/>
      <protection/>
    </xf>
    <xf numFmtId="165" fontId="0" fillId="42" borderId="0" xfId="82" applyFill="1" applyAlignment="1">
      <alignment horizontal="right"/>
      <protection/>
    </xf>
    <xf numFmtId="165" fontId="0" fillId="42" borderId="0" xfId="82" applyFill="1" applyBorder="1" applyAlignment="1">
      <alignment horizontal="right"/>
      <protection/>
    </xf>
    <xf numFmtId="165" fontId="26" fillId="34" borderId="16" xfId="35" applyFont="1" applyFill="1" applyBorder="1" applyAlignment="1">
      <alignment horizontal="center" vertical="center" wrapText="1"/>
      <protection/>
    </xf>
    <xf numFmtId="165" fontId="26" fillId="34" borderId="15" xfId="35" applyFont="1" applyFill="1" applyBorder="1" applyAlignment="1">
      <alignment horizontal="center" vertical="center" wrapText="1"/>
      <protection/>
    </xf>
    <xf numFmtId="49" fontId="26" fillId="34" borderId="31" xfId="35" applyNumberFormat="1" applyFont="1" applyFill="1" applyBorder="1" applyAlignment="1">
      <alignment horizontal="center" vertical="center" wrapText="1"/>
      <protection/>
    </xf>
    <xf numFmtId="165" fontId="26" fillId="0" borderId="0" xfId="35" applyFont="1" applyFill="1" applyBorder="1" applyAlignment="1">
      <alignment horizontal="center"/>
      <protection/>
    </xf>
    <xf numFmtId="165" fontId="0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1" fillId="34" borderId="18" xfId="35" applyFont="1" applyFill="1" applyBorder="1" applyAlignment="1">
      <alignment horizontal="center"/>
      <protection/>
    </xf>
    <xf numFmtId="165" fontId="31" fillId="34" borderId="39" xfId="35" applyFont="1" applyFill="1" applyBorder="1" applyAlignment="1">
      <alignment horizontal="center"/>
      <protection/>
    </xf>
    <xf numFmtId="165" fontId="31" fillId="34" borderId="103" xfId="35" applyFont="1" applyFill="1" applyBorder="1" applyAlignment="1">
      <alignment horizontal="center"/>
      <protection/>
    </xf>
    <xf numFmtId="165" fontId="21" fillId="34" borderId="55" xfId="35" applyFont="1" applyFill="1" applyBorder="1" applyAlignment="1">
      <alignment horizontal="center" vertical="top"/>
      <protection/>
    </xf>
    <xf numFmtId="165" fontId="21" fillId="34" borderId="104" xfId="35" applyFont="1" applyFill="1" applyBorder="1" applyAlignment="1">
      <alignment horizontal="center" vertical="top"/>
      <protection/>
    </xf>
    <xf numFmtId="165" fontId="21" fillId="34" borderId="38" xfId="35" applyFont="1" applyFill="1" applyBorder="1" applyAlignment="1">
      <alignment horizontal="center" vertical="top"/>
      <protection/>
    </xf>
    <xf numFmtId="165" fontId="31" fillId="34" borderId="31" xfId="35" applyFont="1" applyFill="1" applyBorder="1" applyAlignment="1">
      <alignment horizontal="center" vertical="center" wrapText="1" shrinkToFit="1"/>
      <protection/>
    </xf>
    <xf numFmtId="49" fontId="21" fillId="34" borderId="32" xfId="35" applyNumberFormat="1" applyFont="1" applyFill="1" applyBorder="1" applyAlignment="1">
      <alignment horizontal="center" vertical="center" wrapText="1"/>
      <protection/>
    </xf>
    <xf numFmtId="49" fontId="21" fillId="34" borderId="58" xfId="35" applyNumberFormat="1" applyFont="1" applyFill="1" applyBorder="1" applyAlignment="1">
      <alignment horizontal="center" vertical="center" wrapText="1"/>
      <protection/>
    </xf>
    <xf numFmtId="49" fontId="21" fillId="34" borderId="35" xfId="35" applyNumberFormat="1" applyFont="1" applyFill="1" applyBorder="1" applyAlignment="1">
      <alignment horizontal="center" vertical="center" wrapText="1"/>
      <protection/>
    </xf>
    <xf numFmtId="49" fontId="26" fillId="34" borderId="58" xfId="35" applyNumberFormat="1" applyFont="1" applyFill="1" applyBorder="1" applyAlignment="1">
      <alignment horizontal="center" vertical="center" wrapText="1"/>
      <protection/>
    </xf>
    <xf numFmtId="49" fontId="26" fillId="34" borderId="35" xfId="35" applyNumberFormat="1" applyFont="1" applyFill="1" applyBorder="1" applyAlignment="1">
      <alignment horizontal="center" vertical="center" wrapText="1"/>
      <protection/>
    </xf>
    <xf numFmtId="165" fontId="26" fillId="0" borderId="0" xfId="33" applyFont="1" applyBorder="1" applyAlignment="1">
      <alignment horizontal="left" wrapText="1"/>
      <protection/>
    </xf>
    <xf numFmtId="165" fontId="26" fillId="34" borderId="16" xfId="0" applyFont="1" applyFill="1" applyBorder="1" applyAlignment="1">
      <alignment horizontal="center" vertical="center" wrapText="1"/>
    </xf>
    <xf numFmtId="165" fontId="26" fillId="34" borderId="10" xfId="0" applyFont="1" applyFill="1" applyBorder="1" applyAlignment="1">
      <alignment horizontal="center" vertical="center" wrapText="1"/>
    </xf>
    <xf numFmtId="165" fontId="26" fillId="34" borderId="15" xfId="0" applyFont="1" applyFill="1" applyBorder="1" applyAlignment="1">
      <alignment horizontal="center" vertical="center" wrapText="1"/>
    </xf>
    <xf numFmtId="165" fontId="21" fillId="34" borderId="18" xfId="0" applyFont="1" applyFill="1" applyBorder="1" applyAlignment="1">
      <alignment horizontal="center" wrapText="1"/>
    </xf>
    <xf numFmtId="165" fontId="21" fillId="34" borderId="39" xfId="0" applyFont="1" applyFill="1" applyBorder="1" applyAlignment="1">
      <alignment horizontal="center" wrapText="1"/>
    </xf>
    <xf numFmtId="165" fontId="21" fillId="34" borderId="103" xfId="0" applyFont="1" applyFill="1" applyBorder="1" applyAlignment="1">
      <alignment horizontal="center" wrapText="1"/>
    </xf>
    <xf numFmtId="165" fontId="26" fillId="34" borderId="31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165" fontId="26" fillId="34" borderId="55" xfId="0" applyFont="1" applyFill="1" applyBorder="1" applyAlignment="1">
      <alignment horizontal="center" vertical="top" wrapText="1"/>
    </xf>
    <xf numFmtId="165" fontId="26" fillId="34" borderId="104" xfId="0" applyFont="1" applyFill="1" applyBorder="1" applyAlignment="1">
      <alignment horizontal="center" vertical="top" wrapText="1"/>
    </xf>
    <xf numFmtId="165" fontId="26" fillId="34" borderId="38" xfId="0" applyFont="1" applyFill="1" applyBorder="1" applyAlignment="1">
      <alignment horizontal="center" vertical="top" wrapText="1"/>
    </xf>
    <xf numFmtId="165" fontId="26" fillId="34" borderId="32" xfId="0" applyFont="1" applyFill="1" applyBorder="1" applyAlignment="1">
      <alignment horizontal="center" vertical="center" wrapText="1"/>
    </xf>
    <xf numFmtId="165" fontId="26" fillId="34" borderId="58" xfId="0" applyFont="1" applyFill="1" applyBorder="1" applyAlignment="1">
      <alignment horizontal="center" vertical="center" wrapText="1"/>
    </xf>
    <xf numFmtId="165" fontId="26" fillId="34" borderId="35" xfId="0" applyFont="1" applyFill="1" applyBorder="1" applyAlignment="1">
      <alignment horizontal="center" vertical="center" wrapText="1"/>
    </xf>
    <xf numFmtId="165" fontId="25" fillId="0" borderId="0" xfId="35" applyFont="1" applyFill="1" applyBorder="1" applyAlignment="1">
      <alignment horizontal="left" wrapText="1"/>
      <protection/>
    </xf>
    <xf numFmtId="165" fontId="23" fillId="34" borderId="18" xfId="82" applyFont="1" applyFill="1" applyBorder="1" applyAlignment="1">
      <alignment horizontal="center"/>
      <protection/>
    </xf>
    <xf numFmtId="165" fontId="23" fillId="34" borderId="39" xfId="82" applyFont="1" applyFill="1" applyBorder="1" applyAlignment="1">
      <alignment horizontal="center"/>
      <protection/>
    </xf>
    <xf numFmtId="165" fontId="23" fillId="34" borderId="103" xfId="82" applyFont="1" applyFill="1" applyBorder="1" applyAlignment="1">
      <alignment horizontal="center"/>
      <protection/>
    </xf>
    <xf numFmtId="165" fontId="30" fillId="34" borderId="55" xfId="82" applyFont="1" applyFill="1" applyBorder="1" applyAlignment="1">
      <alignment horizontal="center" vertical="center" wrapText="1"/>
      <protection/>
    </xf>
    <xf numFmtId="165" fontId="30" fillId="34" borderId="104" xfId="82" applyFont="1" applyFill="1" applyBorder="1" applyAlignment="1">
      <alignment horizontal="center" vertical="center" wrapText="1"/>
      <protection/>
    </xf>
    <xf numFmtId="165" fontId="30" fillId="34" borderId="38" xfId="82" applyFont="1" applyFill="1" applyBorder="1" applyAlignment="1">
      <alignment horizontal="center" vertical="center" wrapText="1"/>
      <protection/>
    </xf>
    <xf numFmtId="165" fontId="29" fillId="34" borderId="16" xfId="82" applyFont="1" applyFill="1" applyBorder="1" applyAlignment="1">
      <alignment horizontal="center" vertical="center" wrapText="1"/>
      <protection/>
    </xf>
    <xf numFmtId="165" fontId="29" fillId="34" borderId="15" xfId="82" applyFont="1" applyFill="1" applyBorder="1" applyAlignment="1">
      <alignment horizontal="center" vertical="center" wrapText="1"/>
      <protection/>
    </xf>
    <xf numFmtId="165" fontId="0" fillId="42" borderId="0" xfId="82" applyFill="1" applyAlignment="1">
      <alignment horizontal="center"/>
      <protection/>
    </xf>
    <xf numFmtId="165" fontId="47" fillId="43" borderId="101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38" borderId="105" xfId="82" applyFont="1" applyFill="1" applyBorder="1" applyAlignment="1">
      <alignment horizontal="center" vertical="center" wrapText="1"/>
      <protection/>
    </xf>
    <xf numFmtId="165" fontId="47" fillId="38" borderId="32" xfId="82" applyFont="1" applyFill="1" applyBorder="1" applyAlignment="1">
      <alignment horizontal="center" vertical="center" wrapText="1"/>
      <protection/>
    </xf>
    <xf numFmtId="165" fontId="47" fillId="43" borderId="100" xfId="82" applyFont="1" applyFill="1" applyBorder="1" applyAlignment="1">
      <alignment horizontal="center" vertical="center" wrapText="1"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38" borderId="100" xfId="82" applyFont="1" applyFill="1" applyBorder="1" applyAlignment="1">
      <alignment horizontal="center" vertical="center" wrapText="1"/>
      <protection/>
    </xf>
    <xf numFmtId="165" fontId="47" fillId="38" borderId="101" xfId="82" applyFont="1" applyFill="1" applyBorder="1" applyAlignment="1">
      <alignment horizontal="center" vertical="center" wrapText="1"/>
      <protection/>
    </xf>
    <xf numFmtId="165" fontId="47" fillId="43" borderId="106" xfId="82" applyFont="1" applyFill="1" applyBorder="1" applyAlignment="1">
      <alignment horizontal="center" vertical="center" wrapText="1"/>
      <protection/>
    </xf>
    <xf numFmtId="165" fontId="47" fillId="43" borderId="107" xfId="82" applyFont="1" applyFill="1" applyBorder="1" applyAlignment="1">
      <alignment horizontal="center" vertical="center" wrapText="1"/>
      <protection/>
    </xf>
    <xf numFmtId="165" fontId="47" fillId="43" borderId="108" xfId="82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47" fillId="39" borderId="100" xfId="82" applyFont="1" applyFill="1" applyBorder="1" applyAlignment="1">
      <alignment horizontal="center" vertical="center" wrapText="1"/>
      <protection/>
    </xf>
    <xf numFmtId="165" fontId="47" fillId="39" borderId="101" xfId="82" applyFont="1" applyFill="1" applyBorder="1" applyAlignment="1">
      <alignment horizontal="center" vertical="center" wrapText="1"/>
      <protection/>
    </xf>
    <xf numFmtId="165" fontId="47" fillId="39" borderId="105" xfId="82" applyFont="1" applyFill="1" applyBorder="1" applyAlignment="1">
      <alignment horizontal="center" vertical="center" wrapText="1"/>
      <protection/>
    </xf>
    <xf numFmtId="165" fontId="47" fillId="39" borderId="32" xfId="82" applyFont="1" applyFill="1" applyBorder="1" applyAlignment="1">
      <alignment horizontal="center" vertical="center" wrapText="1"/>
      <protection/>
    </xf>
    <xf numFmtId="165" fontId="47" fillId="44" borderId="100" xfId="82" applyFont="1" applyFill="1" applyBorder="1" applyAlignment="1">
      <alignment horizontal="center" vertical="center" wrapText="1"/>
      <protection/>
    </xf>
    <xf numFmtId="165" fontId="47" fillId="44" borderId="101" xfId="82" applyFont="1" applyFill="1" applyBorder="1" applyAlignment="1">
      <alignment horizontal="center" vertical="center" wrapText="1"/>
      <protection/>
    </xf>
    <xf numFmtId="165" fontId="59" fillId="41" borderId="32" xfId="82" applyFont="1" applyFill="1" applyBorder="1" applyAlignment="1">
      <alignment horizontal="center" vertical="center" wrapText="1"/>
      <protection/>
    </xf>
    <xf numFmtId="165" fontId="59" fillId="41" borderId="58" xfId="82" applyFont="1" applyFill="1" applyBorder="1" applyAlignment="1">
      <alignment horizontal="center" vertical="center" wrapText="1"/>
      <protection/>
    </xf>
    <xf numFmtId="165" fontId="59" fillId="41" borderId="35" xfId="82" applyFont="1" applyFill="1" applyBorder="1" applyAlignment="1">
      <alignment horizontal="center" vertical="center" wrapText="1"/>
      <protection/>
    </xf>
    <xf numFmtId="165" fontId="47" fillId="43" borderId="105" xfId="82" applyFont="1" applyFill="1" applyBorder="1" applyAlignment="1">
      <alignment horizontal="center" vertical="center" wrapText="1"/>
      <protection/>
    </xf>
    <xf numFmtId="165" fontId="47" fillId="43" borderId="32" xfId="82" applyFont="1" applyFill="1" applyBorder="1" applyAlignment="1">
      <alignment horizontal="center" vertical="center" wrapText="1"/>
      <protection/>
    </xf>
    <xf numFmtId="165" fontId="58" fillId="41" borderId="18" xfId="82" applyFont="1" applyFill="1" applyBorder="1" applyAlignment="1">
      <alignment horizontal="center" vertical="center"/>
      <protection/>
    </xf>
    <xf numFmtId="165" fontId="58" fillId="41" borderId="39" xfId="82" applyFont="1" applyFill="1" applyBorder="1" applyAlignment="1">
      <alignment horizontal="center" vertical="center"/>
      <protection/>
    </xf>
    <xf numFmtId="165" fontId="58" fillId="41" borderId="103" xfId="82" applyFont="1" applyFill="1" applyBorder="1" applyAlignment="1">
      <alignment horizontal="center" vertical="center"/>
      <protection/>
    </xf>
    <xf numFmtId="165" fontId="58" fillId="41" borderId="32" xfId="82" applyFont="1" applyFill="1" applyBorder="1" applyAlignment="1">
      <alignment horizontal="center" vertical="center" wrapText="1"/>
      <protection/>
    </xf>
    <xf numFmtId="165" fontId="58" fillId="41" borderId="58" xfId="82" applyFont="1" applyFill="1" applyBorder="1" applyAlignment="1">
      <alignment horizontal="center" vertical="center" wrapText="1"/>
      <protection/>
    </xf>
    <xf numFmtId="165" fontId="58" fillId="41" borderId="35" xfId="82" applyFont="1" applyFill="1" applyBorder="1" applyAlignment="1">
      <alignment horizontal="center" vertical="center" wrapText="1"/>
      <protection/>
    </xf>
    <xf numFmtId="165" fontId="47" fillId="44" borderId="75" xfId="82" applyFont="1" applyFill="1" applyBorder="1" applyAlignment="1">
      <alignment horizontal="center" vertical="center" wrapText="1"/>
      <protection/>
    </xf>
    <xf numFmtId="165" fontId="47" fillId="44" borderId="72" xfId="82" applyFont="1" applyFill="1" applyBorder="1" applyAlignment="1">
      <alignment horizontal="center" vertical="center" wrapText="1"/>
      <protection/>
    </xf>
    <xf numFmtId="165" fontId="47" fillId="43" borderId="90" xfId="82" applyFont="1" applyFill="1" applyBorder="1" applyAlignment="1">
      <alignment horizontal="center" vertical="center" wrapText="1"/>
      <protection/>
    </xf>
    <xf numFmtId="165" fontId="47" fillId="43" borderId="109" xfId="82" applyFont="1" applyFill="1" applyBorder="1" applyAlignment="1">
      <alignment horizontal="center" vertical="center" wrapText="1"/>
      <protection/>
    </xf>
    <xf numFmtId="165" fontId="47" fillId="43" borderId="110" xfId="82" applyFont="1" applyFill="1" applyBorder="1" applyAlignment="1">
      <alignment horizontal="center" vertical="center" wrapText="1"/>
      <protection/>
    </xf>
    <xf numFmtId="165" fontId="47" fillId="43" borderId="111" xfId="82" applyFont="1" applyFill="1" applyBorder="1" applyAlignment="1">
      <alignment horizontal="center" vertical="center" wrapText="1"/>
      <protection/>
    </xf>
    <xf numFmtId="165" fontId="47" fillId="38" borderId="75" xfId="82" applyFont="1" applyFill="1" applyBorder="1" applyAlignment="1">
      <alignment horizontal="center" vertical="center" wrapText="1"/>
      <protection/>
    </xf>
    <xf numFmtId="165" fontId="47" fillId="38" borderId="72" xfId="82" applyFont="1" applyFill="1" applyBorder="1" applyAlignment="1">
      <alignment horizontal="center" vertical="center" wrapText="1"/>
      <protection/>
    </xf>
    <xf numFmtId="165" fontId="47" fillId="41" borderId="112" xfId="82" applyFont="1" applyFill="1" applyBorder="1" applyAlignment="1">
      <alignment horizontal="center" vertical="center" wrapText="1"/>
      <protection/>
    </xf>
    <xf numFmtId="165" fontId="47" fillId="41" borderId="113" xfId="82" applyFont="1" applyFill="1" applyBorder="1" applyAlignment="1">
      <alignment horizontal="center" vertical="center" wrapText="1"/>
      <protection/>
    </xf>
    <xf numFmtId="165" fontId="47" fillId="41" borderId="114" xfId="82" applyFont="1" applyFill="1" applyBorder="1" applyAlignment="1">
      <alignment horizontal="center" vertical="center" wrapText="1"/>
      <protection/>
    </xf>
    <xf numFmtId="165" fontId="58" fillId="41" borderId="32" xfId="82" applyFont="1" applyFill="1" applyBorder="1" applyAlignment="1">
      <alignment horizontal="center" vertical="center"/>
      <protection/>
    </xf>
    <xf numFmtId="165" fontId="58" fillId="41" borderId="58" xfId="82" applyFont="1" applyFill="1" applyBorder="1" applyAlignment="1">
      <alignment horizontal="center" vertical="center"/>
      <protection/>
    </xf>
    <xf numFmtId="165" fontId="58" fillId="41" borderId="35" xfId="82" applyFont="1" applyFill="1" applyBorder="1" applyAlignment="1">
      <alignment horizontal="center" vertical="center"/>
      <protection/>
    </xf>
    <xf numFmtId="165" fontId="47" fillId="39" borderId="110" xfId="82" applyFont="1" applyFill="1" applyBorder="1" applyAlignment="1">
      <alignment horizontal="center" vertical="center" wrapText="1"/>
      <protection/>
    </xf>
    <xf numFmtId="165" fontId="47" fillId="39" borderId="111" xfId="82" applyFont="1" applyFill="1" applyBorder="1" applyAlignment="1">
      <alignment horizontal="center" vertical="center" wrapText="1"/>
      <protection/>
    </xf>
    <xf numFmtId="165" fontId="47" fillId="41" borderId="115" xfId="82" applyFont="1" applyFill="1" applyBorder="1" applyAlignment="1">
      <alignment horizontal="center" vertical="center" wrapText="1"/>
      <protection/>
    </xf>
    <xf numFmtId="165" fontId="47" fillId="41" borderId="116" xfId="82" applyFont="1" applyFill="1" applyBorder="1" applyAlignment="1">
      <alignment horizontal="center" vertical="center" wrapText="1"/>
      <protection/>
    </xf>
    <xf numFmtId="165" fontId="47" fillId="41" borderId="117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>
      <alignment horizontal="left" vertical="center" wrapText="1"/>
      <protection/>
    </xf>
    <xf numFmtId="165" fontId="47" fillId="44" borderId="109" xfId="82" applyFont="1" applyFill="1" applyBorder="1" applyAlignment="1">
      <alignment horizontal="center" vertical="center" wrapText="1"/>
      <protection/>
    </xf>
    <xf numFmtId="165" fontId="47" fillId="41" borderId="88" xfId="82" applyFont="1" applyFill="1" applyBorder="1" applyAlignment="1">
      <alignment horizontal="center" vertical="center" wrapText="1"/>
      <protection/>
    </xf>
    <xf numFmtId="165" fontId="47" fillId="41" borderId="60" xfId="82" applyFont="1" applyFill="1" applyBorder="1" applyAlignment="1">
      <alignment horizontal="center" vertical="center" wrapText="1"/>
      <protection/>
    </xf>
    <xf numFmtId="165" fontId="47" fillId="39" borderId="75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62" fillId="0" borderId="0" xfId="35" applyFont="1" applyFill="1" applyBorder="1" applyAlignment="1" quotePrefix="1">
      <alignment horizontal="left" vertical="center" wrapText="1"/>
      <protection/>
    </xf>
    <xf numFmtId="165" fontId="22" fillId="42" borderId="0" xfId="35" applyFont="1" applyFill="1" applyBorder="1" applyAlignment="1">
      <alignment horizontal="left" vertical="center" wrapText="1"/>
      <protection/>
    </xf>
    <xf numFmtId="165" fontId="34" fillId="0" borderId="0" xfId="82" applyFont="1" applyAlignment="1">
      <alignment horizontal="center" vertical="center"/>
      <protection/>
    </xf>
    <xf numFmtId="165" fontId="58" fillId="41" borderId="55" xfId="82" applyFont="1" applyFill="1" applyBorder="1" applyAlignment="1">
      <alignment horizontal="center" vertical="center" wrapText="1"/>
      <protection/>
    </xf>
    <xf numFmtId="165" fontId="58" fillId="41" borderId="104" xfId="82" applyFont="1" applyFill="1" applyBorder="1" applyAlignment="1">
      <alignment horizontal="center" vertical="center" wrapText="1"/>
      <protection/>
    </xf>
    <xf numFmtId="165" fontId="58" fillId="41" borderId="38" xfId="82" applyFont="1" applyFill="1" applyBorder="1" applyAlignment="1">
      <alignment horizontal="center" vertical="center" wrapText="1"/>
      <protection/>
    </xf>
    <xf numFmtId="165" fontId="47" fillId="43" borderId="118" xfId="82" applyFont="1" applyFill="1" applyBorder="1" applyAlignment="1">
      <alignment horizontal="center" vertical="center" wrapText="1"/>
      <protection/>
    </xf>
    <xf numFmtId="165" fontId="47" fillId="43" borderId="55" xfId="82" applyFont="1" applyFill="1" applyBorder="1" applyAlignment="1">
      <alignment horizontal="center" vertical="center" wrapText="1"/>
      <protection/>
    </xf>
    <xf numFmtId="165" fontId="47" fillId="41" borderId="119" xfId="82" applyFont="1" applyFill="1" applyBorder="1" applyAlignment="1">
      <alignment horizontal="center" vertical="center" wrapText="1"/>
      <protection/>
    </xf>
    <xf numFmtId="165" fontId="47" fillId="41" borderId="68" xfId="82" applyFont="1" applyFill="1" applyBorder="1" applyAlignment="1">
      <alignment horizontal="center" vertical="center" wrapText="1"/>
      <protection/>
    </xf>
    <xf numFmtId="2" fontId="73" fillId="45" borderId="0" xfId="82" applyNumberFormat="1" applyFont="1" applyFill="1" applyAlignment="1" quotePrefix="1">
      <alignment horizontal="center" vertical="center"/>
      <protection/>
    </xf>
    <xf numFmtId="165" fontId="74" fillId="46" borderId="0" xfId="82" applyFont="1" applyFill="1" applyAlignment="1">
      <alignment horizontal="left" vertical="center"/>
      <protection/>
    </xf>
    <xf numFmtId="165" fontId="35" fillId="0" borderId="0" xfId="82" applyFont="1" applyAlignment="1">
      <alignment horizontal="center" vertical="center"/>
      <protection/>
    </xf>
    <xf numFmtId="165" fontId="36" fillId="0" borderId="0" xfId="82" applyFont="1" applyAlignment="1">
      <alignment horizontal="center" vertical="center"/>
      <protection/>
    </xf>
    <xf numFmtId="165" fontId="20" fillId="0" borderId="0" xfId="82" applyFont="1" applyAlignment="1">
      <alignment horizontal="center"/>
      <protection/>
    </xf>
    <xf numFmtId="165" fontId="47" fillId="43" borderId="75" xfId="82" applyFont="1" applyFill="1" applyBorder="1" applyAlignment="1">
      <alignment horizontal="center" vertical="center" wrapText="1"/>
      <protection/>
    </xf>
    <xf numFmtId="165" fontId="47" fillId="43" borderId="72" xfId="82" applyFont="1" applyFill="1" applyBorder="1" applyAlignment="1">
      <alignment horizontal="center" vertical="center" wrapText="1"/>
      <protection/>
    </xf>
    <xf numFmtId="165" fontId="25" fillId="0" borderId="0" xfId="35" applyFont="1" applyFill="1" applyBorder="1" applyAlignment="1">
      <alignment horizontal="left" vertical="center" wrapText="1"/>
      <protection/>
    </xf>
    <xf numFmtId="165" fontId="47" fillId="43" borderId="120" xfId="82" applyFont="1" applyFill="1" applyBorder="1" applyAlignment="1">
      <alignment horizontal="center" vertical="center" wrapText="1"/>
      <protection/>
    </xf>
    <xf numFmtId="165" fontId="47" fillId="43" borderId="38" xfId="82" applyFont="1" applyFill="1" applyBorder="1" applyAlignment="1">
      <alignment horizontal="center" vertical="center" wrapText="1"/>
      <protection/>
    </xf>
    <xf numFmtId="165" fontId="47" fillId="39" borderId="109" xfId="82" applyFont="1" applyFill="1" applyBorder="1" applyAlignment="1">
      <alignment horizontal="center" vertical="center" wrapText="1"/>
      <protection/>
    </xf>
    <xf numFmtId="165" fontId="47" fillId="38" borderId="109" xfId="82" applyFont="1" applyFill="1" applyBorder="1" applyAlignment="1">
      <alignment horizontal="center" vertical="center" wrapText="1"/>
      <protection/>
    </xf>
    <xf numFmtId="165" fontId="0" fillId="42" borderId="0" xfId="82" applyFill="1" applyBorder="1" applyAlignment="1">
      <alignment horizontal="center"/>
      <protection/>
    </xf>
    <xf numFmtId="165" fontId="24" fillId="42" borderId="0" xfId="82" applyFont="1" applyFill="1" applyAlignment="1">
      <alignment horizontal="center"/>
      <protection/>
    </xf>
    <xf numFmtId="165" fontId="47" fillId="40" borderId="101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40" borderId="105" xfId="82" applyFont="1" applyFill="1" applyBorder="1" applyAlignment="1">
      <alignment horizontal="center" vertical="center" wrapText="1"/>
      <protection/>
    </xf>
    <xf numFmtId="165" fontId="47" fillId="40" borderId="32" xfId="82" applyFont="1" applyFill="1" applyBorder="1" applyAlignment="1">
      <alignment horizontal="center" vertical="center" wrapText="1"/>
      <protection/>
    </xf>
    <xf numFmtId="165" fontId="47" fillId="40" borderId="100" xfId="82" applyFont="1" applyFill="1" applyBorder="1" applyAlignment="1">
      <alignment horizontal="center" vertical="center" wrapText="1"/>
      <protection/>
    </xf>
    <xf numFmtId="165" fontId="47" fillId="40" borderId="59" xfId="82" applyFont="1" applyFill="1" applyBorder="1" applyAlignment="1">
      <alignment horizontal="center" vertical="center" wrapText="1"/>
      <protection/>
    </xf>
    <xf numFmtId="165" fontId="47" fillId="40" borderId="75" xfId="82" applyFont="1" applyFill="1" applyBorder="1" applyAlignment="1">
      <alignment horizontal="center" vertical="center" wrapText="1"/>
      <protection/>
    </xf>
    <xf numFmtId="165" fontId="47" fillId="40" borderId="72" xfId="82" applyFont="1" applyFill="1" applyBorder="1" applyAlignment="1">
      <alignment horizontal="center" vertical="center" wrapText="1"/>
      <protection/>
    </xf>
    <xf numFmtId="165" fontId="47" fillId="40" borderId="106" xfId="82" applyFont="1" applyFill="1" applyBorder="1" applyAlignment="1">
      <alignment horizontal="center" vertical="center" wrapText="1"/>
      <protection/>
    </xf>
    <xf numFmtId="165" fontId="47" fillId="40" borderId="107" xfId="82" applyFont="1" applyFill="1" applyBorder="1" applyAlignment="1">
      <alignment horizontal="center" vertical="center" wrapText="1"/>
      <protection/>
    </xf>
    <xf numFmtId="165" fontId="47" fillId="40" borderId="108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47" fillId="40" borderId="110" xfId="82" applyFont="1" applyFill="1" applyBorder="1" applyAlignment="1">
      <alignment horizontal="center" vertical="center" wrapText="1"/>
      <protection/>
    </xf>
    <xf numFmtId="165" fontId="47" fillId="40" borderId="111" xfId="82" applyFont="1" applyFill="1" applyBorder="1" applyAlignment="1">
      <alignment horizontal="center" vertical="center" wrapText="1"/>
      <protection/>
    </xf>
    <xf numFmtId="165" fontId="47" fillId="40" borderId="120" xfId="82" applyFont="1" applyFill="1" applyBorder="1" applyAlignment="1">
      <alignment horizontal="center" vertical="center" wrapText="1"/>
      <protection/>
    </xf>
    <xf numFmtId="165" fontId="47" fillId="40" borderId="38" xfId="82" applyFont="1" applyFill="1" applyBorder="1" applyAlignment="1">
      <alignment horizontal="center" vertical="center" wrapText="1"/>
      <protection/>
    </xf>
    <xf numFmtId="165" fontId="47" fillId="40" borderId="90" xfId="82" applyFont="1" applyFill="1" applyBorder="1" applyAlignment="1">
      <alignment horizontal="center" vertical="center" wrapText="1"/>
      <protection/>
    </xf>
    <xf numFmtId="165" fontId="47" fillId="40" borderId="109" xfId="82" applyFont="1" applyFill="1" applyBorder="1" applyAlignment="1">
      <alignment horizontal="center" vertical="center" wrapText="1"/>
      <protection/>
    </xf>
    <xf numFmtId="165" fontId="39" fillId="0" borderId="0" xfId="82" applyFont="1" applyAlignment="1">
      <alignment horizontal="center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A PERALES ROMEL……….880" xfId="33"/>
    <cellStyle name="BORDA PERALES ROMEL……….880 2" xfId="34"/>
    <cellStyle name="BORDA PERALES ROMEL……….880 3" xfId="35"/>
    <cellStyle name="Buena" xfId="36"/>
    <cellStyle name="Cálculo" xfId="37"/>
    <cellStyle name="Celda de comprobación" xfId="38"/>
    <cellStyle name="Celda vinculada" xfId="39"/>
    <cellStyle name="Comma0" xfId="40"/>
    <cellStyle name="Encabezado 4" xfId="41"/>
    <cellStyle name="Énfasis 1" xfId="42"/>
    <cellStyle name="Énfasis 2" xfId="43"/>
    <cellStyle name="Énfasis 3" xfId="44"/>
    <cellStyle name="Énfasis1" xfId="45"/>
    <cellStyle name="Énfasis1 - 20%" xfId="46"/>
    <cellStyle name="Énfasis1 - 40%" xfId="47"/>
    <cellStyle name="Énfasis1 - 60%" xfId="48"/>
    <cellStyle name="Énfasis2" xfId="49"/>
    <cellStyle name="Énfasis2 - 20%" xfId="50"/>
    <cellStyle name="Énfasis2 - 40%" xfId="51"/>
    <cellStyle name="Énfasis2 - 60%" xfId="52"/>
    <cellStyle name="Énfasis3" xfId="53"/>
    <cellStyle name="Énfasis3 - 20%" xfId="54"/>
    <cellStyle name="Énfasis3 - 40%" xfId="55"/>
    <cellStyle name="Énfasis3 - 60%" xfId="56"/>
    <cellStyle name="Énfasis4" xfId="57"/>
    <cellStyle name="Énfasis4 - 20%" xfId="58"/>
    <cellStyle name="Énfasis4 - 40%" xfId="59"/>
    <cellStyle name="Énfasis4 - 60%" xfId="60"/>
    <cellStyle name="Énfasis5" xfId="61"/>
    <cellStyle name="Énfasis5 - 20%" xfId="62"/>
    <cellStyle name="Énfasis5 - 40%" xfId="63"/>
    <cellStyle name="Énfasis5 - 60%" xfId="64"/>
    <cellStyle name="Énfasis6" xfId="65"/>
    <cellStyle name="Énfasis6 - 20%" xfId="66"/>
    <cellStyle name="Énfasis6 - 40%" xfId="67"/>
    <cellStyle name="Énfasis6 - 60%" xfId="68"/>
    <cellStyle name="Entrada" xfId="69"/>
    <cellStyle name="Euro" xfId="70"/>
    <cellStyle name="Hyperlink" xfId="71"/>
    <cellStyle name="Followed Hyperlink" xfId="72"/>
    <cellStyle name="Incorrecto" xfId="73"/>
    <cellStyle name="Comma" xfId="74"/>
    <cellStyle name="Comma [0]" xfId="75"/>
    <cellStyle name="Millares_Xl0000000" xfId="76"/>
    <cellStyle name="Currency" xfId="77"/>
    <cellStyle name="Currency [0]" xfId="78"/>
    <cellStyle name="Neutral" xfId="79"/>
    <cellStyle name="Normal 14" xfId="80"/>
    <cellStyle name="Normal 2" xfId="81"/>
    <cellStyle name="Normal 2 2" xfId="82"/>
    <cellStyle name="Normal 2 3" xfId="83"/>
    <cellStyle name="Normal_03 MARZO" xfId="84"/>
    <cellStyle name="Normal_03 MARZO 2" xfId="85"/>
    <cellStyle name="Normal_20. Carga y Producción Judicial" xfId="86"/>
    <cellStyle name="Normal_20. Carga y Producción Judicial_1" xfId="87"/>
    <cellStyle name="Normal_20. Carga y Producción Judicial_2" xfId="88"/>
    <cellStyle name="Normal_20. Carga y Producción Judicial_3" xfId="89"/>
    <cellStyle name="Notas" xfId="90"/>
    <cellStyle name="Porcentaje 2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ítulo de hoja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EJECUCIÓN PRESUPUESTAL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2010-11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995"/>
          <c:w val="0.8997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Ejecución Pptal Fuentes.'!$D$80:$D$99</c:f>
              <c:strCache/>
            </c:strRef>
          </c:cat>
          <c:val>
            <c:numRef>
              <c:f>'3. Ejecución Pptal Fuentes.'!$E$80:$E$99</c:f>
              <c:numCache/>
            </c:numRef>
          </c:val>
        </c:ser>
        <c:overlap val="-38"/>
        <c:gapWidth val="30"/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MARZO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955"/>
          <c:w val="0.947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Boletín!$A$429:$A$438</c:f>
              <c:strCache/>
            </c:strRef>
          </c:cat>
          <c:val>
            <c:numRef>
              <c:f>Boletín!$B$429:$B$438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Boletín!$A$429:$A$438</c:f>
              <c:strCache/>
            </c:strRef>
          </c:cat>
          <c:val>
            <c:numRef>
              <c:f>Boletín!$M$429:$M$438</c:f>
              <c:numCache/>
            </c:numRef>
          </c:val>
        </c:ser>
        <c:overlap val="-25"/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delete val="1"/>
        <c:majorTickMark val="out"/>
        <c:minorTickMark val="none"/>
        <c:tickLblPos val="none"/>
        <c:crossAx val="7752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14775"/>
          <c:w val="0.374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MIXTAS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MARZO 2017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825"/>
          <c:w val="0.967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Boletín!$B$147:$B$149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Boletín!$M$147:$M$149</c:f>
              <c:numCache/>
            </c:numRef>
          </c:val>
        </c:ser>
        <c:overlap val="-25"/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delete val="1"/>
        <c:majorTickMark val="out"/>
        <c:minorTickMark val="none"/>
        <c:tickLblPos val="none"/>
        <c:crossAx val="23974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125"/>
          <c:y val="0.2225"/>
          <c:w val="0.510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CIVIL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0.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35375"/>
          <c:w val="0.95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Boletín!$B$114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Boletín!$M$114</c:f>
              <c:numCache/>
            </c:numRef>
          </c:val>
        </c:ser>
        <c:overlap val="-25"/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delete val="1"/>
        <c:majorTickMark val="out"/>
        <c:minorTickMark val="none"/>
        <c:tickLblPos val="none"/>
        <c:crossAx val="6286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25"/>
          <c:y val="0.21"/>
          <c:w val="0.51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LABORAL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-0.039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355"/>
          <c:w val="0.962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Boletín!$B$113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Boletín!$M$113</c:f>
              <c:numCache/>
            </c:numRef>
          </c:val>
        </c:ser>
        <c:overlap val="-25"/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delete val="1"/>
        <c:majorTickMark val="out"/>
        <c:minorTickMark val="none"/>
        <c:tickLblPos val="none"/>
        <c:crossAx val="59137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55"/>
          <c:y val="0.21075"/>
          <c:w val="0.51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97"/>
          <c:w val="0.947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Boletín!$A$439:$A$446</c:f>
              <c:strCache/>
            </c:strRef>
          </c:cat>
          <c:val>
            <c:numRef>
              <c:f>Boletín!$B$439:$B$446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Boletín!$A$439:$A$446</c:f>
              <c:strCache/>
            </c:strRef>
          </c:cat>
          <c:val>
            <c:numRef>
              <c:f>Boletín!$M$439:$M$446</c:f>
              <c:numCache/>
            </c:numRef>
          </c:val>
        </c:ser>
        <c:overlap val="-25"/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delete val="1"/>
        <c:majorTickMark val="out"/>
        <c:minorTickMark val="none"/>
        <c:tickLblPos val="none"/>
        <c:crossAx val="25417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1475"/>
          <c:w val="0.374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675"/>
          <c:w val="0.946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Boletín!$A$447:$A$454</c:f>
              <c:strCache/>
            </c:strRef>
          </c:cat>
          <c:val>
            <c:numRef>
              <c:f>Boletín!$B$447:$B$454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Boletín!$A$447:$A$454</c:f>
              <c:strCache/>
            </c:strRef>
          </c:cat>
          <c:val>
            <c:numRef>
              <c:f>Boletín!$M$447:$M$454</c:f>
              <c:numCache/>
            </c:numRef>
          </c:val>
        </c:ser>
        <c:overlap val="-25"/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delete val="1"/>
        <c:majorTickMark val="out"/>
        <c:minorTickMark val="none"/>
        <c:tickLblPos val="none"/>
        <c:crossAx val="45589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25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675"/>
          <c:w val="0.946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Boletín!$A$455:$A$459</c:f>
              <c:strCache/>
            </c:strRef>
          </c:cat>
          <c:val>
            <c:numRef>
              <c:f>Boletín!$B$455:$B$459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Boletín!$A$455:$A$459</c:f>
              <c:strCache/>
            </c:strRef>
          </c:cat>
          <c:val>
            <c:numRef>
              <c:f>Boletín!$M$455:$M$459</c:f>
              <c:numCache/>
            </c:numRef>
          </c:val>
        </c:ser>
        <c:overlap val="-25"/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delete val="1"/>
        <c:majorTickMark val="out"/>
        <c:minorTickMark val="none"/>
        <c:tickLblPos val="none"/>
        <c:crossAx val="1755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25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24325"/>
          <c:w val="0.980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ncpp!$B$163:$B$179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ncpp!$M$163:$M$179</c:f>
              <c:numCache/>
            </c:numRef>
          </c:val>
        </c:ser>
        <c:overlap val="-25"/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delete val="1"/>
        <c:majorTickMark val="out"/>
        <c:minorTickMark val="none"/>
        <c:tickLblPos val="none"/>
        <c:crossAx val="7958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5"/>
          <c:y val="0.20125"/>
          <c:w val="0.454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MARZO 2017</a:t>
            </a:r>
          </a:p>
        </c:rich>
      </c:tx>
      <c:layout>
        <c:manualLayout>
          <c:xMode val="factor"/>
          <c:yMode val="factor"/>
          <c:x val="0.017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3755"/>
          <c:w val="0.92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ncpp!$B$241:$B$243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ncpp!$M$241:$M$243</c:f>
              <c:numCache/>
            </c:numRef>
          </c:val>
        </c:ser>
        <c:overlap val="-25"/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delete val="1"/>
        <c:majorTickMark val="out"/>
        <c:minorTickMark val="none"/>
        <c:tickLblPos val="none"/>
        <c:crossAx val="40691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254"/>
          <c:w val="0.56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61325"/>
          <c:w val="0.96825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ncpp!$B$274:$B$280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ncpp!$M$274:$M$280</c:f>
              <c:numCache/>
            </c:numRef>
          </c:val>
        </c:ser>
        <c:overlap val="-25"/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delete val="1"/>
        <c:majorTickMark val="out"/>
        <c:minorTickMark val="none"/>
        <c:tickLblPos val="none"/>
        <c:crossAx val="7706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"/>
          <c:y val="0.25625"/>
          <c:w val="0.47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PODER JUDICIAL: PROGRAMA ANUAL DE ADQUISICIONES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Enero-Octubre 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204"/>
          <c:w val="0.97525"/>
          <c:h val="0.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Procesos'!$E$85:$E$86</c:f>
              <c:numCache/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Procesos'!$F$85:$F$86</c:f>
              <c:numCache/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2975"/>
          <c:y val="0.329"/>
          <c:w val="0.23725"/>
          <c:h val="0.1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9075"/>
          <c:w val="0.954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ncpp!$B$129:$B$130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ncpp!$M$129:$M$130</c:f>
              <c:numCache/>
            </c:numRef>
          </c:val>
        </c:ser>
        <c:overlap val="-25"/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delete val="1"/>
        <c:majorTickMark val="out"/>
        <c:minorTickMark val="none"/>
        <c:tickLblPos val="none"/>
        <c:crossAx val="2025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25"/>
          <c:y val="0.196"/>
          <c:w val="0.77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CUADERNOS: INGRESADOS - RESUELTOS 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1"/>
          <c:w val="0.957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ncpp!$V$129:$V$130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ncpp!$W$129:$W$130</c:f>
              <c:numCache/>
            </c:numRef>
          </c:val>
        </c:ser>
        <c:overlap val="-25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delete val="1"/>
        <c:majorTickMark val="out"/>
        <c:minorTickMark val="none"/>
        <c:tickLblPos val="none"/>
        <c:crossAx val="2987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"/>
          <c:y val="0.2345"/>
          <c:w val="0.775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 2017</a:t>
            </a:r>
          </a:p>
        </c:rich>
      </c:tx>
      <c:layout>
        <c:manualLayout>
          <c:xMode val="factor"/>
          <c:yMode val="factor"/>
          <c:x val="-0.031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21425"/>
          <c:w val="0.977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ncpp!$V$163:$V$179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ncpp!$W$163:$W$179</c:f>
              <c:numCache/>
            </c:numRef>
          </c:val>
        </c:ser>
        <c:overlap val="-25"/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delete val="1"/>
        <c:majorTickMark val="out"/>
        <c:minorTickMark val="none"/>
        <c:tickLblPos val="none"/>
        <c:crossAx val="419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75"/>
          <c:y val="0.251"/>
          <c:w val="0.454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MARZO 2017</a:t>
            </a:r>
          </a:p>
        </c:rich>
      </c:tx>
      <c:layout>
        <c:manualLayout>
          <c:xMode val="factor"/>
          <c:yMode val="factor"/>
          <c:x val="0.011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374"/>
          <c:w val="0.9215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ncpp!$V$241:$V$243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ncpp!$W$241:$W$243</c:f>
              <c:numCache/>
            </c:numRef>
          </c:val>
        </c:ser>
        <c:overlap val="-25"/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delete val="1"/>
        <c:majorTickMark val="out"/>
        <c:minorTickMark val="none"/>
        <c:tickLblPos val="none"/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5"/>
          <c:y val="0.25525"/>
          <c:w val="0.559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5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475"/>
          <c:w val="0.95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ncpp!$V$274:$V$280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ncpp!$W$274:$W$280</c:f>
              <c:numCache/>
            </c:numRef>
          </c:val>
        </c:ser>
        <c:overlap val="-25"/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delete val="1"/>
        <c:majorTickMark val="out"/>
        <c:minorTickMark val="none"/>
        <c:tickLblPos val="none"/>
        <c:crossAx val="6163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343"/>
          <c:w val="0.376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71"/>
          <c:w val="0.96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ncpp!$B$281:$B$287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ncpp!$M$281:$M$287</c:f>
              <c:numCache/>
            </c:numRef>
          </c:val>
        </c:ser>
        <c:overlap val="-25"/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l"/>
        <c:delete val="1"/>
        <c:majorTickMark val="out"/>
        <c:minorTickMark val="none"/>
        <c:tickLblPos val="none"/>
        <c:crossAx val="2675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675"/>
          <c:y val="0.26"/>
          <c:w val="0.471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5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3495"/>
          <c:w val="0.954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ncpp!$V$281:$V$287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ncpp!$W$281:$W$287</c:f>
              <c:numCache/>
            </c:numRef>
          </c:val>
        </c:ser>
        <c:overlap val="-25"/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delete val="1"/>
        <c:majorTickMark val="out"/>
        <c:minorTickMark val="none"/>
        <c:tickLblPos val="none"/>
        <c:crossAx val="1963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2375"/>
          <c:w val="0.378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PRODUCCIÓN JUDICIAL POR DISTRITO JUDICIAL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ENERO--OCTUBRE 2011</a:t>
            </a:r>
          </a:p>
        </c:rich>
      </c:tx>
      <c:layout>
        <c:manualLayout>
          <c:xMode val="factor"/>
          <c:yMode val="factor"/>
          <c:x val="-0.01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9125"/>
          <c:w val="0.995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 Carga y Producción Judi (e)'!$C$79:$C$109</c:f>
              <c:strCache/>
            </c:strRef>
          </c:cat>
          <c:val>
            <c:numRef>
              <c:f>'20. Carga y Producción Judi (e)'!$E$79:$E$109</c:f>
              <c:numCache/>
            </c:numRef>
          </c:val>
        </c:ser>
        <c:gapWidth val="27"/>
        <c:axId val="24941361"/>
        <c:axId val="23145658"/>
      </c:barChart>
      <c:catAx>
        <c:axId val="24941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PENALES LIQUIDADORAS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4155"/>
          <c:w val="0.9235"/>
          <c:h val="0.585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Boletín!$B$182:$B$183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Boletín!$M$182:$M$183</c:f>
              <c:numCache/>
            </c:numRef>
          </c:val>
        </c:ser>
        <c:overlap val="-25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delete val="1"/>
        <c:majorTickMark val="out"/>
        <c:minorTickMark val="none"/>
        <c:tickLblPos val="none"/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"/>
          <c:y val="0.27675"/>
          <c:w val="0.647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CIVILES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755"/>
          <c:w val="0.962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Boletín!$B$219:$B$228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Boletín!$M$219:$M$228</c:f>
              <c:numCache/>
            </c:numRef>
          </c:val>
        </c:ser>
        <c:overlap val="-25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delete val="1"/>
        <c:majorTickMark val="out"/>
        <c:minorTickMark val="none"/>
        <c:tickLblPos val="none"/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"/>
          <c:y val="0.198"/>
          <c:w val="0.455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PENALES LIQUIDADORES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-0.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2605"/>
          <c:w val="0.94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Boletín!$B$269:$B$276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Boletín!$M$269:$M$276</c:f>
              <c:numCache/>
            </c:numRef>
          </c:val>
        </c:ser>
        <c:overlap val="-25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delete val="1"/>
        <c:majorTickMark val="out"/>
        <c:minorTickMark val="none"/>
        <c:tickLblPos val="none"/>
        <c:crossAx val="559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15"/>
          <c:y val="0.18275"/>
          <c:w val="0.453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 DE TRABAJO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0.004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065"/>
          <c:w val="0.900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Boletín!$B$321:$B$325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Boletín!$M$321:$M$325</c:f>
              <c:numCache/>
            </c:numRef>
          </c:val>
        </c:ser>
        <c:overlap val="-25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delete val="1"/>
        <c:majorTickMark val="out"/>
        <c:minorTickMark val="none"/>
        <c:tickLblPos val="none"/>
        <c:crossAx val="3575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45"/>
          <c:y val="0.22525"/>
          <c:w val="0.534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DE FAMILIA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MARZO 2017</a:t>
            </a:r>
          </a:p>
        </c:rich>
      </c:tx>
      <c:layout>
        <c:manualLayout>
          <c:xMode val="factor"/>
          <c:yMode val="factor"/>
          <c:x val="-0.026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3185"/>
          <c:w val="0.916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Boletín!$A$357:$A$362</c:f>
              <c:strCache/>
            </c:strRef>
          </c:cat>
          <c:val>
            <c:numRef>
              <c:f>Boletín!$B$357:$B$362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Boletín!$A$357:$A$362</c:f>
              <c:strCache/>
            </c:strRef>
          </c:cat>
          <c:val>
            <c:numRef>
              <c:f>Boletín!$M$357:$M$362</c:f>
              <c:numCache/>
            </c:numRef>
          </c:val>
        </c:ser>
        <c:overlap val="-25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delete val="1"/>
        <c:majorTickMark val="out"/>
        <c:minorTickMark val="none"/>
        <c:tickLblPos val="none"/>
        <c:crossAx val="10751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125"/>
          <c:y val="0.24275"/>
          <c:w val="0.558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MIXTOS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MARZO 2017</a:t>
            </a:r>
          </a:p>
        </c:rich>
      </c:tx>
      <c:layout>
        <c:manualLayout>
          <c:xMode val="factor"/>
          <c:yMode val="factor"/>
          <c:x val="0.003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31375"/>
          <c:w val="0.939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Boletín!$A$390:$A$396</c:f>
              <c:strCache/>
            </c:strRef>
          </c:cat>
          <c:val>
            <c:numRef>
              <c:f>Boletín!$B$390:$B$396</c:f>
              <c:numCache/>
            </c:numRef>
          </c:val>
        </c:ser>
        <c:ser>
          <c:idx val="1"/>
          <c:order val="1"/>
          <c:tx>
            <c:v>EXP. RESUELTO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Boletín!$A$390:$A$396</c:f>
              <c:strCache/>
            </c:strRef>
          </c:cat>
          <c:val>
            <c:numRef>
              <c:f>Boletín!$M$390:$M$396</c:f>
              <c:numCache/>
            </c:numRef>
          </c:val>
        </c:ser>
        <c:overlap val="-25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delete val="1"/>
        <c:majorTickMark val="out"/>
        <c:minorTickMark val="none"/>
        <c:tickLblPos val="none"/>
        <c:crossAx val="6554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2"/>
          <c:y val="0.2705"/>
          <c:w val="0.538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image" Target="../media/image5.jpeg" /><Relationship Id="rId12" Type="http://schemas.openxmlformats.org/officeDocument/2006/relationships/image" Target="../media/image6.emf" /><Relationship Id="rId1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0.91375</cdr:y>
    </cdr:from>
    <cdr:to>
      <cdr:x>1</cdr:x>
      <cdr:y>0.9775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85775" y="5038725"/>
          <a:ext cx="6915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ejecución presupuestal considera el gasto del periodo por todo tipo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Fuente</a:t>
          </a:r>
        </a:p>
      </cdr:txBody>
    </cdr:sp>
  </cdr:relSizeAnchor>
  <cdr:relSizeAnchor xmlns:cdr="http://schemas.openxmlformats.org/drawingml/2006/chartDrawing">
    <cdr:from>
      <cdr:x>0.3275</cdr:x>
      <cdr:y>0.86475</cdr:y>
    </cdr:from>
    <cdr:to>
      <cdr:x>0.9505</cdr:x>
      <cdr:y>0.90575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400300" y="4762500"/>
          <a:ext cx="458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>
      <xdr:nvGraphicFramePr>
        <xdr:cNvPr id="1" name="1 Gráfico"/>
        <xdr:cNvGraphicFramePr/>
      </xdr:nvGraphicFramePr>
      <xdr:xfrm>
        <a:off x="504825" y="5257800"/>
        <a:ext cx="73533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>
      <xdr:nvGraphicFramePr>
        <xdr:cNvPr id="1" name="1 Gráfico"/>
        <xdr:cNvGraphicFramePr/>
      </xdr:nvGraphicFramePr>
      <xdr:xfrm>
        <a:off x="2705100" y="10401300"/>
        <a:ext cx="4381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>
      <xdr:nvGraphicFramePr>
        <xdr:cNvPr id="1" name="1 Gráfico"/>
        <xdr:cNvGraphicFramePr/>
      </xdr:nvGraphicFramePr>
      <xdr:xfrm>
        <a:off x="2990850" y="853440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17</xdr:col>
      <xdr:colOff>466725</xdr:colOff>
      <xdr:row>71</xdr:row>
      <xdr:rowOff>95250</xdr:rowOff>
    </xdr:to>
    <xdr:pic>
      <xdr:nvPicPr>
        <xdr:cNvPr id="1" name="Picture 1" descr="http://www.rpp.com.pe/pict.php?g=-1&amp;p=/picnewsa/7964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857875"/>
          <a:ext cx="815340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876425"/>
          <a:ext cx="2095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7278350"/>
          <a:ext cx="1179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184</xdr:row>
      <xdr:rowOff>95250</xdr:rowOff>
    </xdr:from>
    <xdr:to>
      <xdr:col>15</xdr:col>
      <xdr:colOff>171450</xdr:colOff>
      <xdr:row>206</xdr:row>
      <xdr:rowOff>0</xdr:rowOff>
    </xdr:to>
    <xdr:graphicFrame>
      <xdr:nvGraphicFramePr>
        <xdr:cNvPr id="4" name="9 Gráfico"/>
        <xdr:cNvGraphicFramePr/>
      </xdr:nvGraphicFramePr>
      <xdr:xfrm>
        <a:off x="3724275" y="32442150"/>
        <a:ext cx="49530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231</xdr:row>
      <xdr:rowOff>66675</xdr:rowOff>
    </xdr:from>
    <xdr:to>
      <xdr:col>18</xdr:col>
      <xdr:colOff>504825</xdr:colOff>
      <xdr:row>259</xdr:row>
      <xdr:rowOff>76200</xdr:rowOff>
    </xdr:to>
    <xdr:graphicFrame>
      <xdr:nvGraphicFramePr>
        <xdr:cNvPr id="5" name="13 Gráfico"/>
        <xdr:cNvGraphicFramePr/>
      </xdr:nvGraphicFramePr>
      <xdr:xfrm>
        <a:off x="1371600" y="40957500"/>
        <a:ext cx="911542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278</xdr:row>
      <xdr:rowOff>57150</xdr:rowOff>
    </xdr:from>
    <xdr:to>
      <xdr:col>18</xdr:col>
      <xdr:colOff>457200</xdr:colOff>
      <xdr:row>308</xdr:row>
      <xdr:rowOff>0</xdr:rowOff>
    </xdr:to>
    <xdr:graphicFrame>
      <xdr:nvGraphicFramePr>
        <xdr:cNvPr id="6" name="14 Gráfico"/>
        <xdr:cNvGraphicFramePr/>
      </xdr:nvGraphicFramePr>
      <xdr:xfrm>
        <a:off x="1590675" y="48929925"/>
        <a:ext cx="884872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390525</xdr:colOff>
      <xdr:row>329</xdr:row>
      <xdr:rowOff>19050</xdr:rowOff>
    </xdr:from>
    <xdr:to>
      <xdr:col>16</xdr:col>
      <xdr:colOff>419100</xdr:colOff>
      <xdr:row>347</xdr:row>
      <xdr:rowOff>114300</xdr:rowOff>
    </xdr:to>
    <xdr:graphicFrame>
      <xdr:nvGraphicFramePr>
        <xdr:cNvPr id="7" name="15 Gráfico"/>
        <xdr:cNvGraphicFramePr/>
      </xdr:nvGraphicFramePr>
      <xdr:xfrm>
        <a:off x="2838450" y="56854725"/>
        <a:ext cx="655320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133350</xdr:colOff>
      <xdr:row>364</xdr:row>
      <xdr:rowOff>0</xdr:rowOff>
    </xdr:from>
    <xdr:to>
      <xdr:col>16</xdr:col>
      <xdr:colOff>447675</xdr:colOff>
      <xdr:row>380</xdr:row>
      <xdr:rowOff>123825</xdr:rowOff>
    </xdr:to>
    <xdr:graphicFrame>
      <xdr:nvGraphicFramePr>
        <xdr:cNvPr id="8" name="16 Gráfico"/>
        <xdr:cNvGraphicFramePr/>
      </xdr:nvGraphicFramePr>
      <xdr:xfrm>
        <a:off x="2581275" y="62703075"/>
        <a:ext cx="683895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</xdr:colOff>
      <xdr:row>397</xdr:row>
      <xdr:rowOff>57150</xdr:rowOff>
    </xdr:from>
    <xdr:to>
      <xdr:col>17</xdr:col>
      <xdr:colOff>104775</xdr:colOff>
      <xdr:row>414</xdr:row>
      <xdr:rowOff>95250</xdr:rowOff>
    </xdr:to>
    <xdr:graphicFrame>
      <xdr:nvGraphicFramePr>
        <xdr:cNvPr id="9" name="17 Gráfico"/>
        <xdr:cNvGraphicFramePr/>
      </xdr:nvGraphicFramePr>
      <xdr:xfrm>
        <a:off x="2933700" y="68951475"/>
        <a:ext cx="661035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1428750</xdr:colOff>
      <xdr:row>461</xdr:row>
      <xdr:rowOff>66675</xdr:rowOff>
    </xdr:from>
    <xdr:to>
      <xdr:col>18</xdr:col>
      <xdr:colOff>409575</xdr:colOff>
      <xdr:row>484</xdr:row>
      <xdr:rowOff>104775</xdr:rowOff>
    </xdr:to>
    <xdr:graphicFrame>
      <xdr:nvGraphicFramePr>
        <xdr:cNvPr id="10" name="20 Gráfico"/>
        <xdr:cNvGraphicFramePr/>
      </xdr:nvGraphicFramePr>
      <xdr:xfrm>
        <a:off x="1428750" y="81372075"/>
        <a:ext cx="8963025" cy="3762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400050</xdr:colOff>
      <xdr:row>150</xdr:row>
      <xdr:rowOff>95250</xdr:rowOff>
    </xdr:from>
    <xdr:to>
      <xdr:col>16</xdr:col>
      <xdr:colOff>228600</xdr:colOff>
      <xdr:row>173</xdr:row>
      <xdr:rowOff>66675</xdr:rowOff>
    </xdr:to>
    <xdr:graphicFrame>
      <xdr:nvGraphicFramePr>
        <xdr:cNvPr id="11" name="22 Gráfico"/>
        <xdr:cNvGraphicFramePr/>
      </xdr:nvGraphicFramePr>
      <xdr:xfrm>
        <a:off x="3276600" y="26889075"/>
        <a:ext cx="592455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95250</xdr:colOff>
      <xdr:row>116</xdr:row>
      <xdr:rowOff>19050</xdr:rowOff>
    </xdr:from>
    <xdr:to>
      <xdr:col>20</xdr:col>
      <xdr:colOff>304800</xdr:colOff>
      <xdr:row>138</xdr:row>
      <xdr:rowOff>28575</xdr:rowOff>
    </xdr:to>
    <xdr:graphicFrame>
      <xdr:nvGraphicFramePr>
        <xdr:cNvPr id="12" name="18 Gráfico"/>
        <xdr:cNvGraphicFramePr/>
      </xdr:nvGraphicFramePr>
      <xdr:xfrm>
        <a:off x="6638925" y="21126450"/>
        <a:ext cx="4619625" cy="2943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666750</xdr:colOff>
      <xdr:row>116</xdr:row>
      <xdr:rowOff>28575</xdr:rowOff>
    </xdr:from>
    <xdr:to>
      <xdr:col>10</xdr:col>
      <xdr:colOff>180975</xdr:colOff>
      <xdr:row>138</xdr:row>
      <xdr:rowOff>28575</xdr:rowOff>
    </xdr:to>
    <xdr:graphicFrame>
      <xdr:nvGraphicFramePr>
        <xdr:cNvPr id="13" name="23 Gráfico"/>
        <xdr:cNvGraphicFramePr/>
      </xdr:nvGraphicFramePr>
      <xdr:xfrm>
        <a:off x="666750" y="21135975"/>
        <a:ext cx="534352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1419225</xdr:colOff>
      <xdr:row>485</xdr:row>
      <xdr:rowOff>123825</xdr:rowOff>
    </xdr:from>
    <xdr:to>
      <xdr:col>18</xdr:col>
      <xdr:colOff>400050</xdr:colOff>
      <xdr:row>511</xdr:row>
      <xdr:rowOff>66675</xdr:rowOff>
    </xdr:to>
    <xdr:graphicFrame>
      <xdr:nvGraphicFramePr>
        <xdr:cNvPr id="14" name="19 Gráfico"/>
        <xdr:cNvGraphicFramePr/>
      </xdr:nvGraphicFramePr>
      <xdr:xfrm>
        <a:off x="1419225" y="85315425"/>
        <a:ext cx="8963025" cy="4152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1371600</xdr:colOff>
      <xdr:row>515</xdr:row>
      <xdr:rowOff>142875</xdr:rowOff>
    </xdr:from>
    <xdr:to>
      <xdr:col>18</xdr:col>
      <xdr:colOff>419100</xdr:colOff>
      <xdr:row>543</xdr:row>
      <xdr:rowOff>76200</xdr:rowOff>
    </xdr:to>
    <xdr:graphicFrame>
      <xdr:nvGraphicFramePr>
        <xdr:cNvPr id="15" name="21 Gráfico"/>
        <xdr:cNvGraphicFramePr/>
      </xdr:nvGraphicFramePr>
      <xdr:xfrm>
        <a:off x="1371600" y="90192225"/>
        <a:ext cx="9029700" cy="4467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1381125</xdr:colOff>
      <xdr:row>545</xdr:row>
      <xdr:rowOff>133350</xdr:rowOff>
    </xdr:from>
    <xdr:to>
      <xdr:col>18</xdr:col>
      <xdr:colOff>428625</xdr:colOff>
      <xdr:row>573</xdr:row>
      <xdr:rowOff>66675</xdr:rowOff>
    </xdr:to>
    <xdr:graphicFrame>
      <xdr:nvGraphicFramePr>
        <xdr:cNvPr id="16" name="24 Gráfico"/>
        <xdr:cNvGraphicFramePr/>
      </xdr:nvGraphicFramePr>
      <xdr:xfrm>
        <a:off x="1381125" y="95040450"/>
        <a:ext cx="9029700" cy="4467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181</xdr:row>
      <xdr:rowOff>28575</xdr:rowOff>
    </xdr:from>
    <xdr:to>
      <xdr:col>22</xdr:col>
      <xdr:colOff>381000</xdr:colOff>
      <xdr:row>204</xdr:row>
      <xdr:rowOff>28575</xdr:rowOff>
    </xdr:to>
    <xdr:graphicFrame>
      <xdr:nvGraphicFramePr>
        <xdr:cNvPr id="1" name="5 Gráfico"/>
        <xdr:cNvGraphicFramePr/>
      </xdr:nvGraphicFramePr>
      <xdr:xfrm>
        <a:off x="57150" y="34356675"/>
        <a:ext cx="11896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245</xdr:row>
      <xdr:rowOff>85725</xdr:rowOff>
    </xdr:from>
    <xdr:to>
      <xdr:col>12</xdr:col>
      <xdr:colOff>104775</xdr:colOff>
      <xdr:row>260</xdr:row>
      <xdr:rowOff>66675</xdr:rowOff>
    </xdr:to>
    <xdr:graphicFrame>
      <xdr:nvGraphicFramePr>
        <xdr:cNvPr id="2" name="8 Gráfico"/>
        <xdr:cNvGraphicFramePr/>
      </xdr:nvGraphicFramePr>
      <xdr:xfrm>
        <a:off x="409575" y="44005500"/>
        <a:ext cx="56388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290</xdr:row>
      <xdr:rowOff>142875</xdr:rowOff>
    </xdr:from>
    <xdr:to>
      <xdr:col>12</xdr:col>
      <xdr:colOff>304800</xdr:colOff>
      <xdr:row>305</xdr:row>
      <xdr:rowOff>104775</xdr:rowOff>
    </xdr:to>
    <xdr:graphicFrame>
      <xdr:nvGraphicFramePr>
        <xdr:cNvPr id="3" name="11 Gráfico"/>
        <xdr:cNvGraphicFramePr/>
      </xdr:nvGraphicFramePr>
      <xdr:xfrm>
        <a:off x="95250" y="53082825"/>
        <a:ext cx="6153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132</xdr:row>
      <xdr:rowOff>66675</xdr:rowOff>
    </xdr:from>
    <xdr:to>
      <xdr:col>12</xdr:col>
      <xdr:colOff>180975</xdr:colOff>
      <xdr:row>155</xdr:row>
      <xdr:rowOff>0</xdr:rowOff>
    </xdr:to>
    <xdr:graphicFrame>
      <xdr:nvGraphicFramePr>
        <xdr:cNvPr id="4" name="14 Gráfico"/>
        <xdr:cNvGraphicFramePr/>
      </xdr:nvGraphicFramePr>
      <xdr:xfrm>
        <a:off x="200025" y="24164925"/>
        <a:ext cx="59245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619125</xdr:colOff>
      <xdr:row>132</xdr:row>
      <xdr:rowOff>76200</xdr:rowOff>
    </xdr:from>
    <xdr:to>
      <xdr:col>22</xdr:col>
      <xdr:colOff>171450</xdr:colOff>
      <xdr:row>155</xdr:row>
      <xdr:rowOff>19050</xdr:rowOff>
    </xdr:to>
    <xdr:graphicFrame>
      <xdr:nvGraphicFramePr>
        <xdr:cNvPr id="5" name="9 Gráfico"/>
        <xdr:cNvGraphicFramePr/>
      </xdr:nvGraphicFramePr>
      <xdr:xfrm>
        <a:off x="6562725" y="24174450"/>
        <a:ext cx="518160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212</xdr:row>
      <xdr:rowOff>76200</xdr:rowOff>
    </xdr:from>
    <xdr:to>
      <xdr:col>22</xdr:col>
      <xdr:colOff>390525</xdr:colOff>
      <xdr:row>232</xdr:row>
      <xdr:rowOff>38100</xdr:rowOff>
    </xdr:to>
    <xdr:graphicFrame>
      <xdr:nvGraphicFramePr>
        <xdr:cNvPr id="6" name="10 Gráfico"/>
        <xdr:cNvGraphicFramePr/>
      </xdr:nvGraphicFramePr>
      <xdr:xfrm>
        <a:off x="76200" y="38538150"/>
        <a:ext cx="118872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695325</xdr:colOff>
      <xdr:row>245</xdr:row>
      <xdr:rowOff>76200</xdr:rowOff>
    </xdr:from>
    <xdr:to>
      <xdr:col>22</xdr:col>
      <xdr:colOff>104775</xdr:colOff>
      <xdr:row>260</xdr:row>
      <xdr:rowOff>47625</xdr:rowOff>
    </xdr:to>
    <xdr:graphicFrame>
      <xdr:nvGraphicFramePr>
        <xdr:cNvPr id="7" name="12 Gráfico"/>
        <xdr:cNvGraphicFramePr/>
      </xdr:nvGraphicFramePr>
      <xdr:xfrm>
        <a:off x="6638925" y="43995975"/>
        <a:ext cx="50387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290</xdr:row>
      <xdr:rowOff>123825</xdr:rowOff>
    </xdr:from>
    <xdr:to>
      <xdr:col>22</xdr:col>
      <xdr:colOff>361950</xdr:colOff>
      <xdr:row>305</xdr:row>
      <xdr:rowOff>85725</xdr:rowOff>
    </xdr:to>
    <xdr:graphicFrame>
      <xdr:nvGraphicFramePr>
        <xdr:cNvPr id="8" name="13 Gráfico"/>
        <xdr:cNvGraphicFramePr/>
      </xdr:nvGraphicFramePr>
      <xdr:xfrm>
        <a:off x="6515100" y="53063775"/>
        <a:ext cx="5419725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329</xdr:row>
      <xdr:rowOff>0</xdr:rowOff>
    </xdr:from>
    <xdr:to>
      <xdr:col>12</xdr:col>
      <xdr:colOff>457200</xdr:colOff>
      <xdr:row>352</xdr:row>
      <xdr:rowOff>47625</xdr:rowOff>
    </xdr:to>
    <xdr:graphicFrame>
      <xdr:nvGraphicFramePr>
        <xdr:cNvPr id="9" name="15 Gráfico"/>
        <xdr:cNvGraphicFramePr/>
      </xdr:nvGraphicFramePr>
      <xdr:xfrm>
        <a:off x="171450" y="59483625"/>
        <a:ext cx="6229350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590550</xdr:colOff>
      <xdr:row>329</xdr:row>
      <xdr:rowOff>0</xdr:rowOff>
    </xdr:from>
    <xdr:to>
      <xdr:col>22</xdr:col>
      <xdr:colOff>361950</xdr:colOff>
      <xdr:row>352</xdr:row>
      <xdr:rowOff>47625</xdr:rowOff>
    </xdr:to>
    <xdr:graphicFrame>
      <xdr:nvGraphicFramePr>
        <xdr:cNvPr id="10" name="16 Gráfico"/>
        <xdr:cNvGraphicFramePr/>
      </xdr:nvGraphicFramePr>
      <xdr:xfrm>
        <a:off x="6534150" y="59483625"/>
        <a:ext cx="5400675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247650</xdr:colOff>
      <xdr:row>31</xdr:row>
      <xdr:rowOff>28575</xdr:rowOff>
    </xdr:from>
    <xdr:to>
      <xdr:col>18</xdr:col>
      <xdr:colOff>352425</xdr:colOff>
      <xdr:row>71</xdr:row>
      <xdr:rowOff>95250</xdr:rowOff>
    </xdr:to>
    <xdr:pic>
      <xdr:nvPicPr>
        <xdr:cNvPr id="11" name="Picture 1" descr="http://www.rpp.com.pe/pict.php?g=-1&amp;p=/picnewsa/7964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7953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1876425"/>
          <a:ext cx="19621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800100</xdr:colOff>
      <xdr:row>101</xdr:row>
      <xdr:rowOff>123825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7373600"/>
          <a:ext cx="11001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99"/>
  <sheetViews>
    <sheetView showGridLines="0" zoomScale="85" zoomScaleNormal="85" zoomScalePageLayoutView="0" workbookViewId="0" topLeftCell="A49">
      <selection activeCell="H74" sqref="H74"/>
    </sheetView>
  </sheetViews>
  <sheetFormatPr defaultColWidth="11.42187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bestFit="1" customWidth="1"/>
    <col min="5" max="5" width="9.00390625" style="0" customWidth="1"/>
    <col min="6" max="6" width="7.00390625" style="0" customWidth="1"/>
    <col min="7" max="7" width="0.85546875" style="0" customWidth="1"/>
    <col min="8" max="8" width="12.7109375" style="0" customWidth="1"/>
    <col min="9" max="9" width="12.7109375" style="0" bestFit="1" customWidth="1"/>
    <col min="10" max="10" width="12.28125" style="0" bestFit="1" customWidth="1"/>
    <col min="11" max="11" width="6.421875" style="0" customWidth="1"/>
    <col min="12" max="12" width="11.7109375" style="0" customWidth="1"/>
    <col min="13" max="13" width="12.57421875" style="0" bestFit="1" customWidth="1"/>
    <col min="14" max="14" width="7.140625" style="0" customWidth="1"/>
    <col min="15" max="15" width="12.7109375" style="0" bestFit="1" customWidth="1"/>
    <col min="16" max="16" width="29.28125" style="9" customWidth="1"/>
  </cols>
  <sheetData>
    <row r="1" ht="18" customHeight="1"/>
    <row r="2" spans="2:14" ht="30" customHeight="1">
      <c r="B2" s="507" t="s">
        <v>76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9"/>
    </row>
    <row r="3" spans="2:14" ht="30" customHeight="1">
      <c r="B3" s="510" t="s">
        <v>60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2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513" t="s">
        <v>77</v>
      </c>
      <c r="C5" s="140"/>
      <c r="D5" s="514" t="s">
        <v>44</v>
      </c>
      <c r="E5" s="515"/>
      <c r="F5" s="516"/>
      <c r="G5" s="141"/>
      <c r="H5" s="514" t="s">
        <v>56</v>
      </c>
      <c r="I5" s="515"/>
      <c r="J5" s="515"/>
      <c r="K5" s="515"/>
      <c r="L5" s="515"/>
      <c r="M5" s="515"/>
      <c r="N5" s="516"/>
    </row>
    <row r="6" spans="2:14" ht="32.25" customHeight="1">
      <c r="B6" s="513"/>
      <c r="C6" s="140"/>
      <c r="D6" s="501" t="s">
        <v>57</v>
      </c>
      <c r="E6" s="517" t="s">
        <v>97</v>
      </c>
      <c r="F6" s="518"/>
      <c r="G6" s="45"/>
      <c r="H6" s="501" t="s">
        <v>89</v>
      </c>
      <c r="I6" s="503" t="s">
        <v>98</v>
      </c>
      <c r="J6" s="503"/>
      <c r="K6" s="503"/>
      <c r="L6" s="503"/>
      <c r="M6" s="503"/>
      <c r="N6" s="503"/>
    </row>
    <row r="7" spans="2:14" ht="36" customHeight="1">
      <c r="B7" s="513"/>
      <c r="C7" s="140"/>
      <c r="D7" s="502"/>
      <c r="E7" s="125" t="s">
        <v>96</v>
      </c>
      <c r="F7" s="126" t="s">
        <v>0</v>
      </c>
      <c r="G7" s="127"/>
      <c r="H7" s="502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4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4" ht="21" customHeight="1">
      <c r="B9" s="146" t="s">
        <v>1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 aca="true" t="shared" si="0" ref="H9:M9">+H11+H17</f>
        <v>1334635.495</v>
      </c>
      <c r="I9" s="151">
        <f t="shared" si="0"/>
        <v>676842.0828099999</v>
      </c>
      <c r="J9" s="152">
        <f t="shared" si="0"/>
        <v>53596.79031</v>
      </c>
      <c r="K9" s="152">
        <f t="shared" si="0"/>
        <v>450.62494</v>
      </c>
      <c r="L9" s="153">
        <f t="shared" si="0"/>
        <v>1116.55178</v>
      </c>
      <c r="M9" s="153">
        <f t="shared" si="0"/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 aca="true" t="shared" si="1" ref="H11:M11">SUM(H12:H16)</f>
        <v>1278346.776</v>
      </c>
      <c r="I11" s="159">
        <f t="shared" si="1"/>
        <v>672634.1778099999</v>
      </c>
      <c r="J11" s="160">
        <f t="shared" si="1"/>
        <v>53596.79031</v>
      </c>
      <c r="K11" s="160">
        <f t="shared" si="1"/>
        <v>0</v>
      </c>
      <c r="L11" s="161">
        <f t="shared" si="1"/>
        <v>1004.23278</v>
      </c>
      <c r="M11" s="156">
        <f t="shared" si="1"/>
        <v>727235.2009</v>
      </c>
      <c r="N11" s="162">
        <f>IF(M11&gt;0,+M11/H11*100,0)</f>
        <v>56.88872648277403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732480.105</v>
      </c>
      <c r="E12" s="165">
        <v>456891.17053</v>
      </c>
      <c r="F12" s="166">
        <f aca="true" t="shared" si="2" ref="F12:F19"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 aca="true" t="shared" si="3" ref="N12:N19">IF(M12&gt;0,+M12/H12*100,0)</f>
        <v>61.0987729604676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80226.46591</v>
      </c>
      <c r="F13" s="166">
        <f t="shared" si="2"/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7634.51769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</v>
      </c>
      <c r="F16" s="166">
        <f t="shared" si="2"/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</v>
      </c>
      <c r="F17" s="180">
        <f t="shared" si="2"/>
        <v>13.728059851716482</v>
      </c>
      <c r="G17" s="150"/>
      <c r="H17" s="178">
        <f aca="true" t="shared" si="4" ref="H17:M17">SUM(H18:H19)</f>
        <v>56288.719</v>
      </c>
      <c r="I17" s="181">
        <f t="shared" si="4"/>
        <v>4207.905</v>
      </c>
      <c r="J17" s="182">
        <f t="shared" si="4"/>
        <v>0</v>
      </c>
      <c r="K17" s="182">
        <f t="shared" si="4"/>
        <v>450.62494</v>
      </c>
      <c r="L17" s="183">
        <f t="shared" si="4"/>
        <v>112.319</v>
      </c>
      <c r="M17" s="183">
        <f t="shared" si="4"/>
        <v>4770.84894</v>
      </c>
      <c r="N17" s="180">
        <f t="shared" si="3"/>
        <v>8.475675099303645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71760.68</v>
      </c>
      <c r="E19" s="185">
        <v>8223.5701</v>
      </c>
      <c r="F19" s="186">
        <f t="shared" si="2"/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 t="shared" si="3"/>
        <v>8.475675099303645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ht="12.75">
      <c r="I21" s="121"/>
    </row>
    <row r="22" spans="2:14" ht="13.5">
      <c r="B22" s="504" t="s">
        <v>5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</row>
    <row r="23" spans="3:15" ht="12.75">
      <c r="C23" s="2"/>
      <c r="G23" s="2"/>
      <c r="O23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13" ht="12.75">
      <c r="B57" s="505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80" spans="4:19" ht="12.75">
      <c r="D80" s="42" t="s">
        <v>79</v>
      </c>
      <c r="E80" s="134">
        <v>72.059906</v>
      </c>
      <c r="H80" s="505" t="s">
        <v>93</v>
      </c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</row>
    <row r="81" spans="4:5" ht="12.75">
      <c r="D81" s="42" t="s">
        <v>80</v>
      </c>
      <c r="E81" s="134">
        <v>73.190011</v>
      </c>
    </row>
    <row r="82" spans="4:5" ht="12.75">
      <c r="D82" s="42" t="s">
        <v>81</v>
      </c>
      <c r="E82" s="134">
        <v>88.855313</v>
      </c>
    </row>
    <row r="83" spans="4:5" ht="12.75">
      <c r="D83" s="42" t="s">
        <v>82</v>
      </c>
      <c r="E83" s="134">
        <v>76.285434</v>
      </c>
    </row>
    <row r="84" spans="4:5" ht="12.75">
      <c r="D84" s="42" t="s">
        <v>81</v>
      </c>
      <c r="E84" s="134">
        <v>79.872392</v>
      </c>
    </row>
    <row r="85" spans="4:5" ht="12.75">
      <c r="D85" s="42" t="s">
        <v>83</v>
      </c>
      <c r="E85" s="134">
        <v>109.186836</v>
      </c>
    </row>
    <row r="86" spans="4:5" ht="12.75">
      <c r="D86" s="42" t="s">
        <v>83</v>
      </c>
      <c r="E86" s="134">
        <v>118.646994</v>
      </c>
    </row>
    <row r="87" spans="4:5" ht="12.75">
      <c r="D87" s="42" t="s">
        <v>82</v>
      </c>
      <c r="E87" s="134">
        <v>95.262723</v>
      </c>
    </row>
    <row r="88" spans="4:5" ht="12.75">
      <c r="D88" s="42" t="s">
        <v>84</v>
      </c>
      <c r="E88" s="134">
        <v>121.432645</v>
      </c>
    </row>
    <row r="89" spans="4:5" ht="12.75">
      <c r="D89" s="42" t="s">
        <v>85</v>
      </c>
      <c r="E89" s="134">
        <v>199.150533</v>
      </c>
    </row>
    <row r="90" spans="4:5" ht="12.75">
      <c r="D90" s="42" t="s">
        <v>86</v>
      </c>
      <c r="E90" s="134">
        <v>77.710759</v>
      </c>
    </row>
    <row r="91" spans="4:5" ht="12.75">
      <c r="D91" s="42" t="s">
        <v>87</v>
      </c>
      <c r="E91" s="134">
        <v>188.401284</v>
      </c>
    </row>
    <row r="92" spans="4:5" ht="12.75">
      <c r="D92" s="42" t="s">
        <v>79</v>
      </c>
      <c r="E92" s="135">
        <v>75.03795236</v>
      </c>
    </row>
    <row r="93" spans="4:5" ht="12.75">
      <c r="D93" s="42" t="s">
        <v>80</v>
      </c>
      <c r="E93" s="135">
        <v>76.85802245</v>
      </c>
    </row>
    <row r="94" spans="4:5" ht="12.75">
      <c r="D94" s="42" t="s">
        <v>81</v>
      </c>
      <c r="E94" s="135">
        <v>89.92422096</v>
      </c>
    </row>
    <row r="95" spans="4:5" ht="12.75">
      <c r="D95" s="42" t="s">
        <v>82</v>
      </c>
      <c r="E95" s="135">
        <v>102.47203928</v>
      </c>
    </row>
    <row r="96" spans="4:5" ht="12.75">
      <c r="D96" s="42" t="s">
        <v>81</v>
      </c>
      <c r="E96" s="135">
        <v>84.37247689</v>
      </c>
    </row>
    <row r="97" spans="4:5" ht="12.75">
      <c r="D97" s="42" t="s">
        <v>83</v>
      </c>
      <c r="E97" s="135">
        <v>88.91274353</v>
      </c>
    </row>
    <row r="98" spans="4:5" ht="12.75">
      <c r="D98" s="42" t="s">
        <v>83</v>
      </c>
      <c r="E98" s="135">
        <v>130.095</v>
      </c>
    </row>
    <row r="99" spans="4:5" ht="12.75">
      <c r="D99" s="42" t="s">
        <v>82</v>
      </c>
      <c r="E99" s="215">
        <v>84.34</v>
      </c>
    </row>
  </sheetData>
  <sheetProtection/>
  <mergeCells count="12">
    <mergeCell ref="D6:D7"/>
    <mergeCell ref="E6:F6"/>
    <mergeCell ref="H6:H7"/>
    <mergeCell ref="I6:N6"/>
    <mergeCell ref="B22:N22"/>
    <mergeCell ref="B57:M57"/>
    <mergeCell ref="H80:S80"/>
    <mergeCell ref="B2:N2"/>
    <mergeCell ref="B3:N3"/>
    <mergeCell ref="B5:B7"/>
    <mergeCell ref="D5:F5"/>
    <mergeCell ref="H5:N5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 r:id="rId5"/>
  <headerFooter>
    <oddFooter>&amp;R&amp;13Pag. &amp;"Arial,Negrita" 03&amp;12</oddFooter>
  </headerFooter>
  <ignoredErrors>
    <ignoredError sqref="D5 H5" numberStoredAsText="1"/>
    <ignoredError sqref="M17" formula="1"/>
  </ignoredErrors>
  <drawing r:id="rId4"/>
  <legacyDrawing r:id="rId3"/>
  <oleObjects>
    <oleObject progId="Word.Document.8" shapeId="1667285" r:id="rId1"/>
    <oleObject progId="Word.Document.8" shapeId="1667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4:V86"/>
  <sheetViews>
    <sheetView showGridLines="0" zoomScale="85" zoomScaleNormal="85" zoomScaleSheetLayoutView="100" zoomScalePageLayoutView="0" workbookViewId="0" topLeftCell="A55">
      <selection activeCell="C5" sqref="C5:M5"/>
    </sheetView>
  </sheetViews>
  <sheetFormatPr defaultColWidth="11.421875" defaultRowHeight="12.75"/>
  <cols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</cols>
  <sheetData>
    <row r="4" spans="3:13" ht="30" customHeight="1">
      <c r="C4" s="523" t="s">
        <v>107</v>
      </c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3:13" ht="19.5" customHeight="1">
      <c r="C5" s="528" t="s">
        <v>100</v>
      </c>
      <c r="D5" s="529"/>
      <c r="E5" s="529"/>
      <c r="F5" s="529"/>
      <c r="G5" s="529"/>
      <c r="H5" s="529"/>
      <c r="I5" s="529"/>
      <c r="J5" s="529"/>
      <c r="K5" s="529"/>
      <c r="L5" s="529"/>
      <c r="M5" s="530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520" t="s">
        <v>46</v>
      </c>
      <c r="D7" s="18"/>
      <c r="E7" s="531" t="s">
        <v>106</v>
      </c>
      <c r="F7" s="532"/>
      <c r="G7" s="532"/>
      <c r="H7" s="533"/>
      <c r="I7" s="20"/>
      <c r="J7" s="526" t="s">
        <v>105</v>
      </c>
      <c r="K7" s="526"/>
      <c r="L7" s="526"/>
      <c r="M7" s="526"/>
    </row>
    <row r="8" spans="3:13" ht="42" customHeight="1">
      <c r="C8" s="521"/>
      <c r="D8" s="18"/>
      <c r="E8" s="526" t="s">
        <v>92</v>
      </c>
      <c r="F8" s="526"/>
      <c r="G8" s="527" t="s">
        <v>103</v>
      </c>
      <c r="H8" s="527"/>
      <c r="I8" s="21"/>
      <c r="J8" s="527" t="s">
        <v>104</v>
      </c>
      <c r="K8" s="527"/>
      <c r="L8" s="526" t="s">
        <v>70</v>
      </c>
      <c r="M8" s="526"/>
    </row>
    <row r="9" spans="3:13" ht="39.75" customHeight="1">
      <c r="C9" s="522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74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52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 aca="true" t="shared" si="0" ref="L13:M15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3.5" customHeight="1">
      <c r="C14" s="222" t="s">
        <v>53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3.5" customHeight="1">
      <c r="C15" s="222" t="s">
        <v>54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3.5" customHeight="1">
      <c r="C16" s="222" t="s">
        <v>14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3.5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3.5" customHeight="1">
      <c r="C18" s="223" t="s">
        <v>13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75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aca="true" t="shared" si="1" ref="L25:M27">IF(G25&gt;0,+J25/G25*100,0)</f>
        <v>0</v>
      </c>
      <c r="M25" s="209">
        <f t="shared" si="1"/>
        <v>0</v>
      </c>
    </row>
    <row r="26" spans="3:22" s="17" customFormat="1" ht="13.5" customHeight="1">
      <c r="C26" s="27" t="s">
        <v>15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3.5" customHeight="1">
      <c r="C27" s="23" t="s">
        <v>16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3.5" customHeight="1">
      <c r="C28" s="23" t="s">
        <v>17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 aca="true" t="shared" si="2" ref="L28:L55">IF(G28&gt;0,+J28/G28*100,0)</f>
        <v>0</v>
      </c>
      <c r="M28" s="211">
        <f aca="true" t="shared" si="3" ref="M28:M55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3.5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3.5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3.5" customHeight="1">
      <c r="C31" s="23" t="s">
        <v>20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3.5" customHeight="1">
      <c r="C32" s="116" t="s">
        <v>37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3.5" customHeight="1">
      <c r="C33" s="23" t="s">
        <v>38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3.5" customHeight="1">
      <c r="C34" s="23" t="s">
        <v>21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3.5" customHeight="1">
      <c r="C35" s="23" t="s">
        <v>22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3.5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3.5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3.5" customHeight="1">
      <c r="C38" s="23" t="s">
        <v>23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65.1</v>
      </c>
      <c r="P38"/>
      <c r="Q38"/>
      <c r="R38"/>
      <c r="S38"/>
      <c r="T38"/>
      <c r="U38"/>
      <c r="V38"/>
    </row>
    <row r="39" spans="3:22" s="17" customFormat="1" ht="13.5" customHeight="1">
      <c r="C39" s="23" t="s">
        <v>41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3.5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3.5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3.5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3.5" customHeight="1">
      <c r="C43" s="23" t="s">
        <v>42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3.5" customHeight="1">
      <c r="C44" s="23" t="s">
        <v>47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3.5" customHeight="1">
      <c r="C45" s="23" t="s">
        <v>11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3.5" customHeight="1">
      <c r="C46" s="23" t="s">
        <v>26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3.5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3.5" customHeight="1">
      <c r="C48" s="24" t="s">
        <v>27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3.5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3.5" customHeight="1">
      <c r="C50" s="23" t="s">
        <v>10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3.5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3.5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3.5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3.5" customHeight="1">
      <c r="C54" s="23" t="s">
        <v>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3.5" customHeight="1">
      <c r="C55" s="23" t="s">
        <v>29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3.5" customHeight="1">
      <c r="C56" s="25" t="s">
        <v>30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519" t="s">
        <v>94</v>
      </c>
      <c r="D59" s="519"/>
      <c r="E59" s="519"/>
      <c r="F59" s="519"/>
      <c r="G59" s="519"/>
      <c r="H59" s="519"/>
      <c r="I59" s="519"/>
      <c r="J59" s="519"/>
      <c r="K59" s="519"/>
      <c r="L59" s="519"/>
      <c r="M59" s="107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2" ht="12.75"/>
    <row r="83" ht="12.75"/>
    <row r="84" spans="5:6" ht="12.75">
      <c r="E84" t="s">
        <v>88</v>
      </c>
      <c r="F84" s="217" t="s">
        <v>99</v>
      </c>
    </row>
    <row r="85" spans="3:6" ht="12.75">
      <c r="C85" t="s">
        <v>31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95</v>
      </c>
      <c r="E86" s="117">
        <f>H25/1000</f>
        <v>62.55303624999999</v>
      </c>
      <c r="F86" s="117">
        <f>K25/1000</f>
        <v>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 r:id="rId4"/>
  <headerFooter>
    <oddFooter>&amp;R&amp;"Arial Narrow,Normal"&amp;13Pag. &amp;"Arial Narrow,Negrita" 13</oddFooter>
  </headerFooter>
  <drawing r:id="rId3"/>
  <legacyDrawing r:id="rId2"/>
  <oleObjects>
    <oleObject progId="Word.Document.8" shapeId="1667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5:AC109"/>
  <sheetViews>
    <sheetView showGridLines="0" zoomScaleSheetLayoutView="55" zoomScalePageLayoutView="0" workbookViewId="0" topLeftCell="A5">
      <selection activeCell="G13" sqref="G13"/>
    </sheetView>
  </sheetViews>
  <sheetFormatPr defaultColWidth="11.42187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bestFit="1" customWidth="1"/>
    <col min="18" max="20" width="13.00390625" style="44" bestFit="1" customWidth="1"/>
    <col min="21" max="21" width="11.421875" style="44" customWidth="1"/>
    <col min="22" max="22" width="20.421875" style="44" bestFit="1" customWidth="1"/>
    <col min="23" max="23" width="12.28125" style="44" bestFit="1" customWidth="1"/>
    <col min="24" max="25" width="11.57421875" style="44" bestFit="1" customWidth="1"/>
    <col min="26" max="26" width="11.421875" style="44" customWidth="1"/>
    <col min="27" max="28" width="11.57421875" style="44" bestFit="1" customWidth="1"/>
    <col min="29" max="16384" width="11.421875" style="44" customWidth="1"/>
  </cols>
  <sheetData>
    <row r="5" spans="3:15" ht="30" customHeight="1">
      <c r="C5" s="535" t="s">
        <v>108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3:15" ht="19.5" customHeight="1">
      <c r="C6" s="538" t="s">
        <v>101</v>
      </c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40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541" t="s">
        <v>46</v>
      </c>
      <c r="D8" s="53"/>
      <c r="E8" s="541" t="s">
        <v>102</v>
      </c>
      <c r="F8" s="541"/>
      <c r="G8" s="541"/>
      <c r="H8" s="541"/>
      <c r="I8" s="53"/>
      <c r="J8" s="541" t="s">
        <v>100</v>
      </c>
      <c r="K8" s="541"/>
      <c r="L8" s="541"/>
      <c r="M8" s="541"/>
      <c r="N8" s="46"/>
      <c r="O8" s="541" t="s">
        <v>90</v>
      </c>
    </row>
    <row r="9" spans="3:15" ht="30" customHeight="1">
      <c r="C9" s="542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542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aca="true" t="shared" si="0" ref="G18:G47">+E18+F18</f>
        <v>20903</v>
      </c>
      <c r="H18" s="69">
        <v>7238</v>
      </c>
      <c r="I18" s="61"/>
      <c r="J18" s="70">
        <v>14336</v>
      </c>
      <c r="K18" s="69">
        <v>14140</v>
      </c>
      <c r="L18" s="69">
        <f aca="true" t="shared" si="1" ref="L18:L48">+J18+K18</f>
        <v>28476</v>
      </c>
      <c r="M18" s="122">
        <v>8230</v>
      </c>
      <c r="N18" s="62"/>
      <c r="O18" s="71">
        <f aca="true" t="shared" si="2" ref="O18:O35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9.317028533399885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-0.8734144550092249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9.225413402959104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aca="true" t="shared" si="3" ref="O38:O44">(+M38/H38-1)*100</f>
        <v>5.322399099533692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43.44355758266818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18" ht="17.25" customHeight="1">
      <c r="C51" s="534" t="s">
        <v>148</v>
      </c>
      <c r="D51" s="534"/>
      <c r="Q51" s="235" t="s">
        <v>111</v>
      </c>
      <c r="R51" s="235" t="s">
        <v>110</v>
      </c>
    </row>
    <row r="52" spans="3:18" ht="17.25" customHeight="1">
      <c r="C52" s="534"/>
      <c r="D52" s="534"/>
      <c r="E52" s="233"/>
      <c r="Q52" s="236" t="s">
        <v>112</v>
      </c>
      <c r="R52" s="237">
        <v>8597</v>
      </c>
    </row>
    <row r="53" spans="3:18" ht="17.25" customHeight="1">
      <c r="C53" s="534"/>
      <c r="D53" s="534"/>
      <c r="E53" s="233"/>
      <c r="Q53" s="236" t="s">
        <v>113</v>
      </c>
      <c r="R53" s="237">
        <v>22888</v>
      </c>
    </row>
    <row r="54" spans="17:18" ht="17.25" customHeight="1">
      <c r="Q54" s="236" t="s">
        <v>114</v>
      </c>
      <c r="R54" s="237">
        <v>11635</v>
      </c>
    </row>
    <row r="55" spans="17:18" ht="17.25" customHeight="1">
      <c r="Q55" s="236" t="s">
        <v>115</v>
      </c>
      <c r="R55" s="237">
        <v>49494</v>
      </c>
    </row>
    <row r="56" spans="17:18" ht="17.25" customHeight="1">
      <c r="Q56" s="236" t="s">
        <v>116</v>
      </c>
      <c r="R56" s="237">
        <v>16522</v>
      </c>
    </row>
    <row r="57" spans="17:18" ht="17.25" customHeight="1">
      <c r="Q57" s="236" t="s">
        <v>117</v>
      </c>
      <c r="R57" s="237">
        <v>22213</v>
      </c>
    </row>
    <row r="58" spans="17:18" ht="17.25" customHeight="1">
      <c r="Q58" s="236" t="s">
        <v>118</v>
      </c>
      <c r="R58" s="237">
        <v>39007</v>
      </c>
    </row>
    <row r="59" spans="17:18" ht="17.25" customHeight="1">
      <c r="Q59" s="236" t="s">
        <v>119</v>
      </c>
      <c r="R59" s="237">
        <v>7064</v>
      </c>
    </row>
    <row r="60" spans="17:18" ht="17.25" customHeight="1">
      <c r="Q60" s="236" t="s">
        <v>33</v>
      </c>
      <c r="R60" s="237">
        <v>232</v>
      </c>
    </row>
    <row r="61" spans="17:18" ht="17.25" customHeight="1">
      <c r="Q61" s="236" t="s">
        <v>120</v>
      </c>
      <c r="R61" s="237">
        <v>23338</v>
      </c>
    </row>
    <row r="62" spans="17:18" ht="17.25" customHeight="1">
      <c r="Q62" s="236" t="s">
        <v>121</v>
      </c>
      <c r="R62" s="237">
        <v>4593</v>
      </c>
    </row>
    <row r="63" spans="17:18" ht="17.25" customHeight="1">
      <c r="Q63" s="236" t="s">
        <v>122</v>
      </c>
      <c r="R63" s="237">
        <v>24135</v>
      </c>
    </row>
    <row r="64" spans="17:18" ht="17.25" customHeight="1">
      <c r="Q64" s="236" t="s">
        <v>123</v>
      </c>
      <c r="R64" s="237">
        <v>16416</v>
      </c>
    </row>
    <row r="65" spans="17:18" ht="17.25" customHeight="1">
      <c r="Q65" s="236" t="s">
        <v>124</v>
      </c>
      <c r="R65" s="237">
        <v>40634</v>
      </c>
    </row>
    <row r="66" spans="17:18" ht="17.25" customHeight="1">
      <c r="Q66" s="236" t="s">
        <v>125</v>
      </c>
      <c r="R66" s="237">
        <v>54102</v>
      </c>
    </row>
    <row r="67" spans="17:18" ht="17.25" customHeight="1">
      <c r="Q67" s="236" t="s">
        <v>126</v>
      </c>
      <c r="R67" s="237">
        <v>69542</v>
      </c>
    </row>
    <row r="68" spans="17:18" ht="17.25" customHeight="1">
      <c r="Q68" s="236" t="s">
        <v>127</v>
      </c>
      <c r="R68" s="237">
        <v>56323</v>
      </c>
    </row>
    <row r="69" spans="17:18" ht="17.25" customHeight="1">
      <c r="Q69" s="236" t="s">
        <v>128</v>
      </c>
      <c r="R69" s="237">
        <v>343210</v>
      </c>
    </row>
    <row r="70" spans="17:18" ht="17.25" customHeight="1">
      <c r="Q70" s="236" t="s">
        <v>129</v>
      </c>
      <c r="R70" s="237">
        <v>58346</v>
      </c>
    </row>
    <row r="71" spans="17:18" ht="12.75">
      <c r="Q71" s="236" t="s">
        <v>131</v>
      </c>
      <c r="R71" s="237">
        <v>17100</v>
      </c>
    </row>
    <row r="72" spans="17:18" ht="12.75">
      <c r="Q72" s="236" t="s">
        <v>132</v>
      </c>
      <c r="R72" s="237">
        <v>7288</v>
      </c>
    </row>
    <row r="73" spans="17:18" ht="12.75">
      <c r="Q73" s="236" t="s">
        <v>133</v>
      </c>
      <c r="R73" s="237">
        <v>5005</v>
      </c>
    </row>
    <row r="74" spans="17:18" ht="12.75">
      <c r="Q74" s="236" t="s">
        <v>134</v>
      </c>
      <c r="R74" s="237">
        <v>10071</v>
      </c>
    </row>
    <row r="75" spans="17:18" ht="12.75">
      <c r="Q75" s="236" t="s">
        <v>135</v>
      </c>
      <c r="R75" s="237">
        <v>55338</v>
      </c>
    </row>
    <row r="76" spans="17:18" ht="12.75">
      <c r="Q76" s="236" t="s">
        <v>136</v>
      </c>
      <c r="R76" s="237">
        <v>22515</v>
      </c>
    </row>
    <row r="77" spans="17:18" ht="12.75">
      <c r="Q77" s="236" t="s">
        <v>137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5" ht="13.5">
      <c r="C82" s="48" t="s">
        <v>25</v>
      </c>
      <c r="E82" s="123">
        <v>51545</v>
      </c>
    </row>
    <row r="83" spans="3:5" ht="13.5">
      <c r="C83" s="48" t="s">
        <v>42</v>
      </c>
      <c r="E83" s="123">
        <v>51455</v>
      </c>
    </row>
    <row r="84" spans="3:5" ht="13.5">
      <c r="C84" s="48" t="s">
        <v>18</v>
      </c>
      <c r="E84" s="123">
        <v>49937</v>
      </c>
    </row>
    <row r="85" spans="3:5" ht="13.5">
      <c r="C85" s="48" t="s">
        <v>23</v>
      </c>
      <c r="E85" s="123">
        <v>46978</v>
      </c>
    </row>
    <row r="86" spans="3:5" ht="13.5">
      <c r="C86" s="48" t="s">
        <v>37</v>
      </c>
      <c r="E86" s="123">
        <v>46457</v>
      </c>
    </row>
    <row r="87" spans="3:5" ht="13.5">
      <c r="C87" s="48" t="s">
        <v>9</v>
      </c>
      <c r="E87" s="123">
        <v>45192</v>
      </c>
    </row>
    <row r="88" spans="3:5" ht="13.5">
      <c r="C88" s="48" t="s">
        <v>21</v>
      </c>
      <c r="E88" s="123">
        <v>42557</v>
      </c>
    </row>
    <row r="89" spans="3:5" ht="13.5">
      <c r="C89" s="49" t="s">
        <v>39</v>
      </c>
      <c r="E89" s="123">
        <v>27932</v>
      </c>
    </row>
    <row r="90" spans="3:5" ht="13.5">
      <c r="C90" s="48" t="s">
        <v>20</v>
      </c>
      <c r="E90" s="123">
        <v>26950</v>
      </c>
    </row>
    <row r="91" spans="3:5" ht="13.5">
      <c r="C91" s="48" t="s">
        <v>8</v>
      </c>
      <c r="E91" s="123">
        <v>26418</v>
      </c>
    </row>
    <row r="92" spans="3:5" ht="13.5">
      <c r="C92" s="48" t="s">
        <v>28</v>
      </c>
      <c r="E92" s="123">
        <v>25529</v>
      </c>
    </row>
    <row r="93" spans="3:5" ht="13.5">
      <c r="C93" s="48" t="s">
        <v>40</v>
      </c>
      <c r="E93" s="123">
        <v>23352</v>
      </c>
    </row>
    <row r="94" spans="3:5" ht="13.5">
      <c r="C94" s="48" t="s">
        <v>16</v>
      </c>
      <c r="E94" s="123">
        <v>22837</v>
      </c>
    </row>
    <row r="95" spans="3:5" ht="13.5">
      <c r="C95" s="48" t="s">
        <v>10</v>
      </c>
      <c r="E95" s="72">
        <v>22305</v>
      </c>
    </row>
    <row r="96" spans="3:5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sheetProtection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 r:id="rId4"/>
  <headerFooter>
    <oddFooter>&amp;R&amp;"Arial Narrow,Normal"&amp;13Pag. &amp;"Arial Narrow,Negrita" 19</oddFooter>
  </headerFooter>
  <drawing r:id="rId3"/>
  <legacyDrawing r:id="rId2"/>
  <oleObjects>
    <oleObject progId="Word.Document.8" shapeId="16672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578"/>
  <sheetViews>
    <sheetView zoomScaleSheetLayoutView="85" zoomScalePageLayoutView="0" workbookViewId="0" topLeftCell="A553">
      <selection activeCell="C577" sqref="C577"/>
    </sheetView>
  </sheetViews>
  <sheetFormatPr defaultColWidth="11.421875" defaultRowHeight="12.75"/>
  <cols>
    <col min="1" max="1" width="22.57421875" style="44" customWidth="1"/>
    <col min="2" max="2" width="14.140625" style="44" customWidth="1"/>
    <col min="3" max="3" width="6.421875" style="44" customWidth="1"/>
    <col min="4" max="4" width="6.28125" style="44" customWidth="1"/>
    <col min="5" max="5" width="6.00390625" style="44" customWidth="1"/>
    <col min="6" max="6" width="6.28125" style="44" customWidth="1"/>
    <col min="7" max="7" width="6.57421875" style="44" customWidth="1"/>
    <col min="8" max="9" width="6.421875" style="44" customWidth="1"/>
    <col min="10" max="10" width="6.28125" style="44" customWidth="1"/>
    <col min="11" max="11" width="5.00390625" style="44" customWidth="1"/>
    <col min="12" max="12" width="5.7109375" style="44" customWidth="1"/>
    <col min="13" max="13" width="15.00390625" style="44" customWidth="1"/>
    <col min="14" max="14" width="6.7109375" style="44" customWidth="1"/>
    <col min="15" max="15" width="7.7109375" style="44" customWidth="1"/>
    <col min="16" max="17" width="7.00390625" style="44" customWidth="1"/>
    <col min="18" max="18" width="8.140625" style="44" customWidth="1"/>
    <col min="19" max="19" width="7.57421875" style="44" customWidth="1"/>
    <col min="20" max="20" width="7.00390625" style="44" customWidth="1"/>
    <col min="21" max="21" width="14.00390625" style="44" customWidth="1"/>
    <col min="22" max="22" width="13.00390625" style="44" bestFit="1" customWidth="1"/>
    <col min="23" max="23" width="11.421875" style="44" customWidth="1"/>
    <col min="24" max="24" width="20.421875" style="44" bestFit="1" customWidth="1"/>
    <col min="25" max="25" width="12.28125" style="44" bestFit="1" customWidth="1"/>
    <col min="26" max="27" width="11.57421875" style="44" bestFit="1" customWidth="1"/>
    <col min="28" max="28" width="11.421875" style="44" customWidth="1"/>
    <col min="29" max="30" width="11.57421875" style="44" bestFit="1" customWidth="1"/>
    <col min="31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610" t="s">
        <v>156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09" t="s">
        <v>328</v>
      </c>
      <c r="U2" s="609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601" t="s">
        <v>157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261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611" t="s">
        <v>158</v>
      </c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  <c r="M87" s="611"/>
      <c r="N87" s="611"/>
      <c r="O87" s="611"/>
      <c r="P87" s="611"/>
      <c r="Q87" s="611"/>
      <c r="R87" s="611"/>
      <c r="S87" s="611"/>
      <c r="T87" s="611"/>
      <c r="U87" s="611"/>
      <c r="V87" s="262"/>
    </row>
    <row r="88" spans="2:9" ht="12.75">
      <c r="B88" s="253"/>
      <c r="C88" s="253"/>
      <c r="D88" s="253"/>
      <c r="E88" s="253"/>
      <c r="F88" s="253"/>
      <c r="G88" s="253"/>
      <c r="H88" s="253"/>
      <c r="I88" s="253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612" t="s">
        <v>319</v>
      </c>
      <c r="B93" s="612"/>
      <c r="C93" s="612"/>
      <c r="D93" s="612"/>
      <c r="E93" s="612"/>
      <c r="F93" s="612"/>
      <c r="G93" s="612"/>
      <c r="H93" s="612"/>
      <c r="I93" s="612"/>
      <c r="J93" s="612"/>
      <c r="K93" s="612"/>
      <c r="L93" s="612"/>
      <c r="M93" s="612"/>
      <c r="N93" s="612"/>
      <c r="O93" s="612"/>
      <c r="P93" s="612"/>
      <c r="Q93" s="612"/>
      <c r="R93" s="612"/>
      <c r="S93" s="612"/>
      <c r="T93" s="612"/>
      <c r="U93" s="612"/>
      <c r="V93" s="263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613" t="s">
        <v>159</v>
      </c>
      <c r="B98" s="613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264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3" spans="2:9" ht="12.75">
      <c r="B103" s="253"/>
      <c r="C103" s="253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568" t="s">
        <v>152</v>
      </c>
      <c r="B104" s="569"/>
      <c r="C104" s="569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70"/>
    </row>
    <row r="105" spans="1:21" s="254" customFormat="1" ht="24" customHeight="1">
      <c r="A105" s="602" t="s">
        <v>151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4"/>
    </row>
    <row r="106" spans="1:18" s="254" customFormat="1" ht="5.2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1:21" s="255" customFormat="1" ht="23.25" customHeight="1">
      <c r="A107" s="563" t="s">
        <v>320</v>
      </c>
      <c r="B107" s="564"/>
      <c r="C107" s="564"/>
      <c r="D107" s="564"/>
      <c r="E107" s="564"/>
      <c r="F107" s="564"/>
      <c r="G107" s="564"/>
      <c r="H107" s="564"/>
      <c r="I107" s="564"/>
      <c r="J107" s="564"/>
      <c r="K107" s="564"/>
      <c r="L107" s="564"/>
      <c r="M107" s="564"/>
      <c r="N107" s="564"/>
      <c r="O107" s="564"/>
      <c r="P107" s="564"/>
      <c r="Q107" s="564"/>
      <c r="R107" s="564"/>
      <c r="S107" s="564"/>
      <c r="T107" s="564"/>
      <c r="U107" s="565"/>
    </row>
    <row r="108" spans="1:19" ht="4.5" customHeight="1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</row>
    <row r="109" spans="1:21" ht="33.75" customHeight="1">
      <c r="A109" s="590" t="s">
        <v>164</v>
      </c>
      <c r="B109" s="551" t="s">
        <v>49</v>
      </c>
      <c r="C109" s="552"/>
      <c r="D109" s="546" t="s">
        <v>175</v>
      </c>
      <c r="E109" s="548" t="s">
        <v>185</v>
      </c>
      <c r="F109" s="544" t="s">
        <v>177</v>
      </c>
      <c r="G109" s="544" t="s">
        <v>178</v>
      </c>
      <c r="H109" s="544" t="s">
        <v>179</v>
      </c>
      <c r="I109" s="544" t="s">
        <v>186</v>
      </c>
      <c r="J109" s="544" t="s">
        <v>162</v>
      </c>
      <c r="K109" s="544"/>
      <c r="L109" s="544"/>
      <c r="M109" s="544" t="s">
        <v>184</v>
      </c>
      <c r="N109" s="544"/>
      <c r="O109" s="614" t="s">
        <v>155</v>
      </c>
      <c r="P109" s="619" t="s">
        <v>176</v>
      </c>
      <c r="Q109" s="558"/>
      <c r="R109" s="559" t="s">
        <v>183</v>
      </c>
      <c r="S109" s="561" t="s">
        <v>165</v>
      </c>
      <c r="T109" s="562"/>
      <c r="U109" s="574" t="s">
        <v>324</v>
      </c>
    </row>
    <row r="110" spans="1:21" ht="24" customHeight="1">
      <c r="A110" s="591"/>
      <c r="B110" s="322" t="s">
        <v>173</v>
      </c>
      <c r="C110" s="323" t="s">
        <v>154</v>
      </c>
      <c r="D110" s="547"/>
      <c r="E110" s="549"/>
      <c r="F110" s="545"/>
      <c r="G110" s="545"/>
      <c r="H110" s="545"/>
      <c r="I110" s="545"/>
      <c r="J110" s="389" t="s">
        <v>180</v>
      </c>
      <c r="K110" s="389" t="s">
        <v>181</v>
      </c>
      <c r="L110" s="389" t="s">
        <v>182</v>
      </c>
      <c r="M110" s="389" t="s">
        <v>173</v>
      </c>
      <c r="N110" s="389" t="s">
        <v>154</v>
      </c>
      <c r="O110" s="615"/>
      <c r="P110" s="391" t="s">
        <v>173</v>
      </c>
      <c r="Q110" s="321" t="s">
        <v>154</v>
      </c>
      <c r="R110" s="560"/>
      <c r="S110" s="318" t="s">
        <v>174</v>
      </c>
      <c r="T110" s="319" t="s">
        <v>154</v>
      </c>
      <c r="U110" s="575"/>
    </row>
    <row r="111" spans="1:21" ht="12.75" customHeight="1">
      <c r="A111" s="592"/>
      <c r="B111" s="360" t="s">
        <v>82</v>
      </c>
      <c r="C111" s="358" t="s">
        <v>166</v>
      </c>
      <c r="D111" s="365" t="s">
        <v>167</v>
      </c>
      <c r="E111" s="360" t="s">
        <v>87</v>
      </c>
      <c r="F111" s="358" t="s">
        <v>79</v>
      </c>
      <c r="G111" s="358" t="s">
        <v>80</v>
      </c>
      <c r="H111" s="358" t="s">
        <v>153</v>
      </c>
      <c r="I111" s="358" t="s">
        <v>161</v>
      </c>
      <c r="J111" s="358" t="s">
        <v>163</v>
      </c>
      <c r="K111" s="358" t="s">
        <v>83</v>
      </c>
      <c r="L111" s="358" t="s">
        <v>187</v>
      </c>
      <c r="M111" s="358" t="s">
        <v>188</v>
      </c>
      <c r="N111" s="358" t="s">
        <v>81</v>
      </c>
      <c r="O111" s="392" t="s">
        <v>189</v>
      </c>
      <c r="P111" s="397" t="s">
        <v>85</v>
      </c>
      <c r="Q111" s="358" t="s">
        <v>190</v>
      </c>
      <c r="R111" s="365" t="s">
        <v>191</v>
      </c>
      <c r="S111" s="360" t="s">
        <v>192</v>
      </c>
      <c r="T111" s="358" t="s">
        <v>193</v>
      </c>
      <c r="U111" s="361" t="s">
        <v>195</v>
      </c>
    </row>
    <row r="112" spans="1:21" ht="24" customHeight="1" thickBot="1">
      <c r="A112" s="355" t="s">
        <v>259</v>
      </c>
      <c r="B112" s="340">
        <f>SUM(B113:B114)</f>
        <v>2070</v>
      </c>
      <c r="C112" s="348">
        <f>SUM(C113:C114)</f>
        <v>25</v>
      </c>
      <c r="D112" s="326">
        <f>SUM(D113:D114)</f>
        <v>2095</v>
      </c>
      <c r="E112" s="370">
        <f>SUM(E113:E114)</f>
        <v>6</v>
      </c>
      <c r="F112" s="368">
        <f aca="true" t="shared" si="0" ref="F112:L112">SUM(F113:F114)</f>
        <v>5</v>
      </c>
      <c r="G112" s="368">
        <f t="shared" si="0"/>
        <v>1</v>
      </c>
      <c r="H112" s="368">
        <f t="shared" si="0"/>
        <v>0</v>
      </c>
      <c r="I112" s="368">
        <f t="shared" si="0"/>
        <v>23</v>
      </c>
      <c r="J112" s="368">
        <f t="shared" si="0"/>
        <v>654</v>
      </c>
      <c r="K112" s="368">
        <f t="shared" si="0"/>
        <v>130</v>
      </c>
      <c r="L112" s="368">
        <f t="shared" si="0"/>
        <v>91</v>
      </c>
      <c r="M112" s="368">
        <f aca="true" t="shared" si="1" ref="M112:U112">SUM(M113:M114)</f>
        <v>910</v>
      </c>
      <c r="N112" s="368">
        <f t="shared" si="1"/>
        <v>1</v>
      </c>
      <c r="O112" s="393">
        <f t="shared" si="1"/>
        <v>911</v>
      </c>
      <c r="P112" s="260">
        <f>SUM(P113:P114)</f>
        <v>5</v>
      </c>
      <c r="Q112" s="376">
        <f>SUM(Q113:Q114)</f>
        <v>0</v>
      </c>
      <c r="R112" s="333">
        <f t="shared" si="1"/>
        <v>5</v>
      </c>
      <c r="S112" s="346">
        <f t="shared" si="1"/>
        <v>1155</v>
      </c>
      <c r="T112" s="347">
        <f t="shared" si="1"/>
        <v>24</v>
      </c>
      <c r="U112" s="335">
        <f t="shared" si="1"/>
        <v>1179</v>
      </c>
    </row>
    <row r="113" spans="1:33" s="251" customFormat="1" ht="21" customHeight="1" thickBot="1">
      <c r="A113" s="390" t="s">
        <v>266</v>
      </c>
      <c r="B113" s="362">
        <v>1242</v>
      </c>
      <c r="C113" s="359">
        <v>1</v>
      </c>
      <c r="D113" s="366">
        <f>SUM(B113:C113)</f>
        <v>1243</v>
      </c>
      <c r="E113" s="371">
        <v>1</v>
      </c>
      <c r="F113" s="369">
        <v>1</v>
      </c>
      <c r="G113" s="369">
        <v>1</v>
      </c>
      <c r="H113" s="369">
        <v>0</v>
      </c>
      <c r="I113" s="369">
        <v>0</v>
      </c>
      <c r="J113" s="369">
        <v>399</v>
      </c>
      <c r="K113" s="369">
        <v>90</v>
      </c>
      <c r="L113" s="369">
        <v>56</v>
      </c>
      <c r="M113" s="369">
        <f>SUM(E113:L113)</f>
        <v>548</v>
      </c>
      <c r="N113" s="369">
        <v>0</v>
      </c>
      <c r="O113" s="394">
        <f>SUM(M113:N113)</f>
        <v>548</v>
      </c>
      <c r="P113" s="398">
        <v>4</v>
      </c>
      <c r="Q113" s="377">
        <v>0</v>
      </c>
      <c r="R113" s="381">
        <f>SUM(P113:Q113)</f>
        <v>4</v>
      </c>
      <c r="S113" s="384">
        <f>+B113-M113-P113</f>
        <v>690</v>
      </c>
      <c r="T113" s="383">
        <f>+C113-N113-Q113</f>
        <v>1</v>
      </c>
      <c r="U113" s="385">
        <f>+S113+T113</f>
        <v>691</v>
      </c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</row>
    <row r="114" spans="1:33" s="251" customFormat="1" ht="21" customHeight="1" thickBot="1">
      <c r="A114" s="390" t="s">
        <v>267</v>
      </c>
      <c r="B114" s="363">
        <v>828</v>
      </c>
      <c r="C114" s="364">
        <v>24</v>
      </c>
      <c r="D114" s="367">
        <f>SUM(B114:C114)</f>
        <v>852</v>
      </c>
      <c r="E114" s="372">
        <v>5</v>
      </c>
      <c r="F114" s="350">
        <v>4</v>
      </c>
      <c r="G114" s="350">
        <v>0</v>
      </c>
      <c r="H114" s="350">
        <v>0</v>
      </c>
      <c r="I114" s="350">
        <v>23</v>
      </c>
      <c r="J114" s="350">
        <v>255</v>
      </c>
      <c r="K114" s="350">
        <v>40</v>
      </c>
      <c r="L114" s="350">
        <v>35</v>
      </c>
      <c r="M114" s="350">
        <f>SUM(E114:L114)</f>
        <v>362</v>
      </c>
      <c r="N114" s="350">
        <v>1</v>
      </c>
      <c r="O114" s="351">
        <f>SUM(M114:N114)</f>
        <v>363</v>
      </c>
      <c r="P114" s="399">
        <v>1</v>
      </c>
      <c r="Q114" s="380">
        <v>0</v>
      </c>
      <c r="R114" s="382">
        <f>SUM(P114:Q114)</f>
        <v>1</v>
      </c>
      <c r="S114" s="386">
        <f>+B114-M114-P114</f>
        <v>465</v>
      </c>
      <c r="T114" s="387">
        <f>+C114-N114-Q114</f>
        <v>23</v>
      </c>
      <c r="U114" s="388">
        <f>+S114+T114</f>
        <v>488</v>
      </c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</row>
    <row r="115" spans="1:33" s="43" customFormat="1" ht="12.75" customHeight="1">
      <c r="A115" s="550" t="s">
        <v>323</v>
      </c>
      <c r="B115" s="550"/>
      <c r="C115" s="550"/>
      <c r="D115" s="550"/>
      <c r="E115" s="550"/>
      <c r="F115" s="550"/>
      <c r="G115" s="550"/>
      <c r="H115" s="550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  <c r="T115" s="550"/>
      <c r="U115" s="550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s="43" customFormat="1" ht="10.5" customHeight="1">
      <c r="A116" s="616"/>
      <c r="B116" s="616"/>
      <c r="C116" s="616"/>
      <c r="D116" s="616"/>
      <c r="E116" s="616"/>
      <c r="F116" s="616"/>
      <c r="G116" s="616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s="43" customFormat="1" ht="10.5" customHeight="1">
      <c r="A117" s="249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21" s="255" customFormat="1" ht="23.25" customHeight="1">
      <c r="A141" s="563" t="s">
        <v>321</v>
      </c>
      <c r="B141" s="564"/>
      <c r="C141" s="564"/>
      <c r="D141" s="564"/>
      <c r="E141" s="564"/>
      <c r="F141" s="564"/>
      <c r="G141" s="564"/>
      <c r="H141" s="564"/>
      <c r="I141" s="564"/>
      <c r="J141" s="564"/>
      <c r="K141" s="564"/>
      <c r="L141" s="564"/>
      <c r="M141" s="564"/>
      <c r="N141" s="564"/>
      <c r="O141" s="564"/>
      <c r="P141" s="564"/>
      <c r="Q141" s="564"/>
      <c r="R141" s="564"/>
      <c r="S141" s="564"/>
      <c r="T141" s="564"/>
      <c r="U141" s="565"/>
    </row>
    <row r="142" spans="1:19" ht="4.5" customHeight="1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43"/>
    </row>
    <row r="143" spans="1:21" ht="33.75" customHeight="1">
      <c r="A143" s="595" t="s">
        <v>164</v>
      </c>
      <c r="B143" s="551" t="s">
        <v>49</v>
      </c>
      <c r="C143" s="552"/>
      <c r="D143" s="546" t="s">
        <v>175</v>
      </c>
      <c r="E143" s="548" t="s">
        <v>185</v>
      </c>
      <c r="F143" s="544" t="s">
        <v>177</v>
      </c>
      <c r="G143" s="544" t="s">
        <v>178</v>
      </c>
      <c r="H143" s="544" t="s">
        <v>179</v>
      </c>
      <c r="I143" s="544" t="s">
        <v>186</v>
      </c>
      <c r="J143" s="544" t="s">
        <v>162</v>
      </c>
      <c r="K143" s="544"/>
      <c r="L143" s="544"/>
      <c r="M143" s="544" t="s">
        <v>184</v>
      </c>
      <c r="N143" s="544"/>
      <c r="O143" s="566" t="s">
        <v>155</v>
      </c>
      <c r="P143" s="557" t="s">
        <v>176</v>
      </c>
      <c r="Q143" s="558"/>
      <c r="R143" s="559" t="s">
        <v>183</v>
      </c>
      <c r="S143" s="561" t="s">
        <v>165</v>
      </c>
      <c r="T143" s="562"/>
      <c r="U143" s="574" t="s">
        <v>324</v>
      </c>
    </row>
    <row r="144" spans="1:21" ht="24" customHeight="1">
      <c r="A144" s="596"/>
      <c r="B144" s="322" t="s">
        <v>173</v>
      </c>
      <c r="C144" s="323" t="s">
        <v>154</v>
      </c>
      <c r="D144" s="547"/>
      <c r="E144" s="549"/>
      <c r="F144" s="545"/>
      <c r="G144" s="545"/>
      <c r="H144" s="545"/>
      <c r="I144" s="545"/>
      <c r="J144" s="389" t="s">
        <v>180</v>
      </c>
      <c r="K144" s="389" t="s">
        <v>181</v>
      </c>
      <c r="L144" s="389" t="s">
        <v>182</v>
      </c>
      <c r="M144" s="389" t="s">
        <v>173</v>
      </c>
      <c r="N144" s="389" t="s">
        <v>154</v>
      </c>
      <c r="O144" s="567"/>
      <c r="P144" s="320" t="s">
        <v>173</v>
      </c>
      <c r="Q144" s="321" t="s">
        <v>154</v>
      </c>
      <c r="R144" s="560"/>
      <c r="S144" s="318" t="s">
        <v>174</v>
      </c>
      <c r="T144" s="319" t="s">
        <v>154</v>
      </c>
      <c r="U144" s="575"/>
    </row>
    <row r="145" spans="1:21" ht="12.75" customHeight="1" thickBot="1">
      <c r="A145" s="596"/>
      <c r="B145" s="469" t="s">
        <v>82</v>
      </c>
      <c r="C145" s="470" t="s">
        <v>166</v>
      </c>
      <c r="D145" s="471" t="s">
        <v>167</v>
      </c>
      <c r="E145" s="469" t="s">
        <v>87</v>
      </c>
      <c r="F145" s="470" t="s">
        <v>79</v>
      </c>
      <c r="G145" s="470" t="s">
        <v>80</v>
      </c>
      <c r="H145" s="470" t="s">
        <v>153</v>
      </c>
      <c r="I145" s="470" t="s">
        <v>161</v>
      </c>
      <c r="J145" s="470" t="s">
        <v>163</v>
      </c>
      <c r="K145" s="470" t="s">
        <v>83</v>
      </c>
      <c r="L145" s="470" t="s">
        <v>187</v>
      </c>
      <c r="M145" s="470" t="s">
        <v>188</v>
      </c>
      <c r="N145" s="470" t="s">
        <v>81</v>
      </c>
      <c r="O145" s="474" t="s">
        <v>189</v>
      </c>
      <c r="P145" s="469" t="s">
        <v>85</v>
      </c>
      <c r="Q145" s="470" t="s">
        <v>190</v>
      </c>
      <c r="R145" s="471" t="s">
        <v>191</v>
      </c>
      <c r="S145" s="469" t="s">
        <v>192</v>
      </c>
      <c r="T145" s="470" t="s">
        <v>193</v>
      </c>
      <c r="U145" s="479" t="s">
        <v>195</v>
      </c>
    </row>
    <row r="146" spans="1:21" ht="24" customHeight="1">
      <c r="A146" s="396" t="s">
        <v>160</v>
      </c>
      <c r="B146" s="472">
        <f>SUM(B147:B149)</f>
        <v>853</v>
      </c>
      <c r="C146" s="472">
        <f>SUM(C147:C149)</f>
        <v>87</v>
      </c>
      <c r="D146" s="473">
        <f>+B146+C146</f>
        <v>940</v>
      </c>
      <c r="E146" s="475">
        <f>SUM(E147:E149)</f>
        <v>21</v>
      </c>
      <c r="F146" s="476">
        <f aca="true" t="shared" si="2" ref="F146:L146">SUM(F147:F149)</f>
        <v>4</v>
      </c>
      <c r="G146" s="476">
        <f t="shared" si="2"/>
        <v>0</v>
      </c>
      <c r="H146" s="476">
        <f t="shared" si="2"/>
        <v>0</v>
      </c>
      <c r="I146" s="476">
        <f t="shared" si="2"/>
        <v>25</v>
      </c>
      <c r="J146" s="476">
        <f t="shared" si="2"/>
        <v>206</v>
      </c>
      <c r="K146" s="476">
        <f t="shared" si="2"/>
        <v>27</v>
      </c>
      <c r="L146" s="476">
        <f t="shared" si="2"/>
        <v>46</v>
      </c>
      <c r="M146" s="476">
        <f>SUM(M147:M149)</f>
        <v>329</v>
      </c>
      <c r="N146" s="476">
        <f aca="true" t="shared" si="3" ref="N146:U146">SUM(N147:N149)</f>
        <v>0</v>
      </c>
      <c r="O146" s="477">
        <f t="shared" si="3"/>
        <v>329</v>
      </c>
      <c r="P146" s="480">
        <f>SUM(P147:P149)</f>
        <v>26</v>
      </c>
      <c r="Q146" s="481">
        <f>SUM(Q147:Q149)</f>
        <v>3</v>
      </c>
      <c r="R146" s="478">
        <f t="shared" si="3"/>
        <v>29</v>
      </c>
      <c r="S146" s="482">
        <f aca="true" t="shared" si="4" ref="S146:T149">+B146-M146-P146</f>
        <v>498</v>
      </c>
      <c r="T146" s="483">
        <f t="shared" si="4"/>
        <v>84</v>
      </c>
      <c r="U146" s="484">
        <f t="shared" si="3"/>
        <v>582</v>
      </c>
    </row>
    <row r="147" spans="1:33" s="251" customFormat="1" ht="20.25" customHeight="1">
      <c r="A147" s="356" t="s">
        <v>281</v>
      </c>
      <c r="B147" s="362">
        <v>185</v>
      </c>
      <c r="C147" s="359">
        <v>7</v>
      </c>
      <c r="D147" s="433">
        <f>SUM(B147:C147)</f>
        <v>192</v>
      </c>
      <c r="E147" s="371">
        <v>0</v>
      </c>
      <c r="F147" s="369">
        <v>0</v>
      </c>
      <c r="G147" s="369">
        <v>0</v>
      </c>
      <c r="H147" s="369">
        <v>0</v>
      </c>
      <c r="I147" s="369">
        <v>3</v>
      </c>
      <c r="J147" s="369">
        <v>75</v>
      </c>
      <c r="K147" s="369">
        <v>8</v>
      </c>
      <c r="L147" s="369">
        <v>10</v>
      </c>
      <c r="M147" s="369">
        <f>SUM(E147:L147)</f>
        <v>96</v>
      </c>
      <c r="N147" s="369">
        <v>0</v>
      </c>
      <c r="O147" s="394">
        <f>SUM(M147:N147)</f>
        <v>96</v>
      </c>
      <c r="P147" s="378">
        <v>0</v>
      </c>
      <c r="Q147" s="377">
        <v>0</v>
      </c>
      <c r="R147" s="405">
        <f>SUM(P147:Q147)</f>
        <v>0</v>
      </c>
      <c r="S147" s="485">
        <f t="shared" si="4"/>
        <v>89</v>
      </c>
      <c r="T147" s="486">
        <f t="shared" si="4"/>
        <v>7</v>
      </c>
      <c r="U147" s="487">
        <f>+S147+T147</f>
        <v>96</v>
      </c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251" customFormat="1" ht="20.25" customHeight="1">
      <c r="A148" s="356" t="s">
        <v>282</v>
      </c>
      <c r="B148" s="362">
        <v>475</v>
      </c>
      <c r="C148" s="359">
        <v>24</v>
      </c>
      <c r="D148" s="433">
        <f>SUM(B148:C148)</f>
        <v>499</v>
      </c>
      <c r="E148" s="371">
        <v>17</v>
      </c>
      <c r="F148" s="369">
        <v>3</v>
      </c>
      <c r="G148" s="369">
        <v>0</v>
      </c>
      <c r="H148" s="369">
        <v>0</v>
      </c>
      <c r="I148" s="369">
        <v>3</v>
      </c>
      <c r="J148" s="369">
        <v>41</v>
      </c>
      <c r="K148" s="369">
        <v>3</v>
      </c>
      <c r="L148" s="369">
        <v>18</v>
      </c>
      <c r="M148" s="369">
        <f>SUM(E148:L148)</f>
        <v>85</v>
      </c>
      <c r="N148" s="369">
        <v>0</v>
      </c>
      <c r="O148" s="394">
        <f>SUM(M148:N148)</f>
        <v>85</v>
      </c>
      <c r="P148" s="378">
        <v>26</v>
      </c>
      <c r="Q148" s="377">
        <v>3</v>
      </c>
      <c r="R148" s="405">
        <f>SUM(P148:Q148)</f>
        <v>29</v>
      </c>
      <c r="S148" s="485">
        <f t="shared" si="4"/>
        <v>364</v>
      </c>
      <c r="T148" s="486">
        <f t="shared" si="4"/>
        <v>21</v>
      </c>
      <c r="U148" s="487">
        <f>+S148+T148</f>
        <v>385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251" customFormat="1" ht="20.25" customHeight="1" thickBot="1">
      <c r="A149" s="357" t="s">
        <v>283</v>
      </c>
      <c r="B149" s="363">
        <v>193</v>
      </c>
      <c r="C149" s="364">
        <v>56</v>
      </c>
      <c r="D149" s="353">
        <f>SUM(B149:C149)</f>
        <v>249</v>
      </c>
      <c r="E149" s="372">
        <v>4</v>
      </c>
      <c r="F149" s="350">
        <v>1</v>
      </c>
      <c r="G149" s="350">
        <v>0</v>
      </c>
      <c r="H149" s="350">
        <v>0</v>
      </c>
      <c r="I149" s="350">
        <v>19</v>
      </c>
      <c r="J149" s="350">
        <v>90</v>
      </c>
      <c r="K149" s="350">
        <v>16</v>
      </c>
      <c r="L149" s="350">
        <v>18</v>
      </c>
      <c r="M149" s="350">
        <f>SUM(E149:L149)</f>
        <v>148</v>
      </c>
      <c r="N149" s="350">
        <v>0</v>
      </c>
      <c r="O149" s="351">
        <f>SUM(M149:N149)</f>
        <v>148</v>
      </c>
      <c r="P149" s="379">
        <v>0</v>
      </c>
      <c r="Q149" s="380">
        <v>0</v>
      </c>
      <c r="R149" s="352">
        <f>SUM(P149:Q149)</f>
        <v>0</v>
      </c>
      <c r="S149" s="488">
        <f t="shared" si="4"/>
        <v>45</v>
      </c>
      <c r="T149" s="489">
        <f t="shared" si="4"/>
        <v>56</v>
      </c>
      <c r="U149" s="490">
        <f>+S149+T149</f>
        <v>101</v>
      </c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</row>
    <row r="150" spans="1:33" s="43" customFormat="1" ht="12.75" customHeight="1">
      <c r="A150" s="550" t="s">
        <v>323</v>
      </c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50"/>
      <c r="N150" s="550"/>
      <c r="O150" s="550"/>
      <c r="P150" s="550"/>
      <c r="Q150" s="550"/>
      <c r="R150" s="550"/>
      <c r="S150" s="550"/>
      <c r="T150" s="550"/>
      <c r="U150" s="550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616"/>
      <c r="B151" s="616"/>
      <c r="C151" s="616"/>
      <c r="D151" s="616"/>
      <c r="E151" s="616"/>
      <c r="F151" s="616"/>
      <c r="G151" s="616"/>
      <c r="H151" s="250"/>
      <c r="I151" s="250"/>
      <c r="J151" s="250"/>
      <c r="K151" s="250"/>
      <c r="L151" s="250"/>
      <c r="M151" s="250"/>
      <c r="N151" s="250"/>
      <c r="O151" s="250"/>
      <c r="P151" s="445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33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:21" s="255" customFormat="1" ht="23.25" customHeight="1">
      <c r="A176" s="563" t="s">
        <v>321</v>
      </c>
      <c r="B176" s="564"/>
      <c r="C176" s="564"/>
      <c r="D176" s="564"/>
      <c r="E176" s="564"/>
      <c r="F176" s="564"/>
      <c r="G176" s="564"/>
      <c r="H176" s="564"/>
      <c r="I176" s="564"/>
      <c r="J176" s="564"/>
      <c r="K176" s="564"/>
      <c r="L176" s="564"/>
      <c r="M176" s="564"/>
      <c r="N176" s="564"/>
      <c r="O176" s="564"/>
      <c r="P176" s="564"/>
      <c r="Q176" s="564"/>
      <c r="R176" s="564"/>
      <c r="S176" s="564"/>
      <c r="T176" s="564"/>
      <c r="U176" s="565"/>
    </row>
    <row r="177" spans="1:19" ht="4.5" customHeight="1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43"/>
    </row>
    <row r="178" spans="1:21" ht="33.75" customHeight="1">
      <c r="A178" s="607" t="s">
        <v>164</v>
      </c>
      <c r="B178" s="620" t="s">
        <v>49</v>
      </c>
      <c r="C178" s="552"/>
      <c r="D178" s="580" t="s">
        <v>175</v>
      </c>
      <c r="E178" s="617" t="s">
        <v>185</v>
      </c>
      <c r="F178" s="555" t="s">
        <v>177</v>
      </c>
      <c r="G178" s="555" t="s">
        <v>178</v>
      </c>
      <c r="H178" s="555" t="s">
        <v>179</v>
      </c>
      <c r="I178" s="555" t="s">
        <v>186</v>
      </c>
      <c r="J178" s="566" t="s">
        <v>162</v>
      </c>
      <c r="K178" s="576"/>
      <c r="L178" s="576"/>
      <c r="M178" s="548" t="s">
        <v>184</v>
      </c>
      <c r="N178" s="544"/>
      <c r="O178" s="605" t="s">
        <v>155</v>
      </c>
      <c r="P178" s="557" t="s">
        <v>176</v>
      </c>
      <c r="Q178" s="558"/>
      <c r="R178" s="559" t="s">
        <v>183</v>
      </c>
      <c r="S178" s="561" t="s">
        <v>165</v>
      </c>
      <c r="T178" s="562"/>
      <c r="U178" s="574" t="s">
        <v>324</v>
      </c>
    </row>
    <row r="179" spans="1:21" ht="24" customHeight="1">
      <c r="A179" s="608"/>
      <c r="B179" s="428" t="s">
        <v>173</v>
      </c>
      <c r="C179" s="323" t="s">
        <v>154</v>
      </c>
      <c r="D179" s="581"/>
      <c r="E179" s="618"/>
      <c r="F179" s="556"/>
      <c r="G179" s="556"/>
      <c r="H179" s="556"/>
      <c r="I179" s="556"/>
      <c r="J179" s="349" t="s">
        <v>180</v>
      </c>
      <c r="K179" s="349" t="s">
        <v>181</v>
      </c>
      <c r="L179" s="437" t="s">
        <v>182</v>
      </c>
      <c r="M179" s="425" t="s">
        <v>173</v>
      </c>
      <c r="N179" s="423" t="s">
        <v>154</v>
      </c>
      <c r="O179" s="606"/>
      <c r="P179" s="320" t="s">
        <v>173</v>
      </c>
      <c r="Q179" s="321" t="s">
        <v>154</v>
      </c>
      <c r="R179" s="560"/>
      <c r="S179" s="318" t="s">
        <v>174</v>
      </c>
      <c r="T179" s="319" t="s">
        <v>154</v>
      </c>
      <c r="U179" s="575"/>
    </row>
    <row r="180" spans="1:21" ht="12.75" customHeight="1">
      <c r="A180" s="608"/>
      <c r="B180" s="397" t="s">
        <v>82</v>
      </c>
      <c r="C180" s="358" t="s">
        <v>166</v>
      </c>
      <c r="D180" s="361" t="s">
        <v>167</v>
      </c>
      <c r="E180" s="265" t="s">
        <v>87</v>
      </c>
      <c r="F180" s="265" t="s">
        <v>79</v>
      </c>
      <c r="G180" s="265" t="s">
        <v>80</v>
      </c>
      <c r="H180" s="265" t="s">
        <v>153</v>
      </c>
      <c r="I180" s="265" t="s">
        <v>161</v>
      </c>
      <c r="J180" s="265" t="s">
        <v>163</v>
      </c>
      <c r="K180" s="265" t="s">
        <v>83</v>
      </c>
      <c r="L180" s="265" t="s">
        <v>187</v>
      </c>
      <c r="M180" s="273" t="s">
        <v>188</v>
      </c>
      <c r="N180" s="265" t="s">
        <v>81</v>
      </c>
      <c r="O180" s="265" t="s">
        <v>189</v>
      </c>
      <c r="P180" s="360" t="s">
        <v>85</v>
      </c>
      <c r="Q180" s="358" t="s">
        <v>190</v>
      </c>
      <c r="R180" s="365" t="s">
        <v>191</v>
      </c>
      <c r="S180" s="360" t="s">
        <v>192</v>
      </c>
      <c r="T180" s="358" t="s">
        <v>193</v>
      </c>
      <c r="U180" s="361" t="s">
        <v>194</v>
      </c>
    </row>
    <row r="181" spans="1:21" ht="23.25" customHeight="1">
      <c r="A181" s="289" t="s">
        <v>197</v>
      </c>
      <c r="B181" s="429">
        <f aca="true" t="shared" si="5" ref="B181:U181">SUM(B182:B183)</f>
        <v>1203</v>
      </c>
      <c r="C181" s="348">
        <f t="shared" si="5"/>
        <v>21</v>
      </c>
      <c r="D181" s="327">
        <f t="shared" si="5"/>
        <v>1224</v>
      </c>
      <c r="E181" s="438">
        <f t="shared" si="5"/>
        <v>42</v>
      </c>
      <c r="F181" s="296">
        <f t="shared" si="5"/>
        <v>19</v>
      </c>
      <c r="G181" s="296">
        <f t="shared" si="5"/>
        <v>0</v>
      </c>
      <c r="H181" s="296">
        <f t="shared" si="5"/>
        <v>1</v>
      </c>
      <c r="I181" s="296">
        <f t="shared" si="5"/>
        <v>3</v>
      </c>
      <c r="J181" s="296">
        <f t="shared" si="5"/>
        <v>211</v>
      </c>
      <c r="K181" s="296">
        <f t="shared" si="5"/>
        <v>47</v>
      </c>
      <c r="L181" s="434">
        <f t="shared" si="5"/>
        <v>71</v>
      </c>
      <c r="M181" s="370">
        <f t="shared" si="5"/>
        <v>394</v>
      </c>
      <c r="N181" s="368">
        <f t="shared" si="5"/>
        <v>0</v>
      </c>
      <c r="O181" s="373">
        <f t="shared" si="5"/>
        <v>394</v>
      </c>
      <c r="P181" s="282">
        <f t="shared" si="5"/>
        <v>194</v>
      </c>
      <c r="Q181" s="376">
        <f t="shared" si="5"/>
        <v>2</v>
      </c>
      <c r="R181" s="333">
        <f t="shared" si="5"/>
        <v>196</v>
      </c>
      <c r="S181" s="491">
        <f t="shared" si="5"/>
        <v>615</v>
      </c>
      <c r="T181" s="492">
        <f t="shared" si="5"/>
        <v>19</v>
      </c>
      <c r="U181" s="493">
        <f t="shared" si="5"/>
        <v>634</v>
      </c>
    </row>
    <row r="182" spans="1:33" s="251" customFormat="1" ht="20.25" customHeight="1">
      <c r="A182" s="431" t="s">
        <v>270</v>
      </c>
      <c r="B182" s="430">
        <v>440</v>
      </c>
      <c r="C182" s="359">
        <v>18</v>
      </c>
      <c r="D182" s="433">
        <f>SUM(B182:C182)</f>
        <v>458</v>
      </c>
      <c r="E182" s="439">
        <v>6</v>
      </c>
      <c r="F182" s="304">
        <v>0</v>
      </c>
      <c r="G182" s="304">
        <v>0</v>
      </c>
      <c r="H182" s="304">
        <v>0</v>
      </c>
      <c r="I182" s="304">
        <v>2</v>
      </c>
      <c r="J182" s="304">
        <v>211</v>
      </c>
      <c r="K182" s="304">
        <v>47</v>
      </c>
      <c r="L182" s="435">
        <v>71</v>
      </c>
      <c r="M182" s="371">
        <f>SUM(E182:L182)</f>
        <v>337</v>
      </c>
      <c r="N182" s="369">
        <v>0</v>
      </c>
      <c r="O182" s="374">
        <f>SUM(M182:N182)</f>
        <v>337</v>
      </c>
      <c r="P182" s="378">
        <v>2</v>
      </c>
      <c r="Q182" s="377">
        <v>0</v>
      </c>
      <c r="R182" s="381">
        <f>SUM(P182:Q182)</f>
        <v>2</v>
      </c>
      <c r="S182" s="485">
        <f>+B182-M182-P182</f>
        <v>101</v>
      </c>
      <c r="T182" s="486">
        <f>+C182-N182-Q182</f>
        <v>18</v>
      </c>
      <c r="U182" s="487">
        <f>+S182+T182</f>
        <v>119</v>
      </c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0.25" customHeight="1" thickBot="1">
      <c r="A183" s="432" t="s">
        <v>268</v>
      </c>
      <c r="B183" s="441">
        <v>763</v>
      </c>
      <c r="C183" s="364">
        <v>3</v>
      </c>
      <c r="D183" s="353">
        <f>SUM(B183:C183)</f>
        <v>766</v>
      </c>
      <c r="E183" s="440">
        <v>36</v>
      </c>
      <c r="F183" s="302">
        <v>19</v>
      </c>
      <c r="G183" s="302">
        <v>0</v>
      </c>
      <c r="H183" s="302">
        <v>1</v>
      </c>
      <c r="I183" s="302">
        <v>1</v>
      </c>
      <c r="J183" s="302">
        <v>0</v>
      </c>
      <c r="K183" s="302">
        <v>0</v>
      </c>
      <c r="L183" s="436">
        <v>0</v>
      </c>
      <c r="M183" s="372">
        <f>SUM(E183:L183)</f>
        <v>57</v>
      </c>
      <c r="N183" s="350">
        <v>0</v>
      </c>
      <c r="O183" s="375">
        <f>SUM(M183:N183)</f>
        <v>57</v>
      </c>
      <c r="P183" s="379">
        <v>192</v>
      </c>
      <c r="Q183" s="380">
        <v>2</v>
      </c>
      <c r="R183" s="382">
        <f>SUM(P183:Q183)</f>
        <v>194</v>
      </c>
      <c r="S183" s="488">
        <f>+B183-M183-P183</f>
        <v>514</v>
      </c>
      <c r="T183" s="489">
        <f>+C183-N183-Q183</f>
        <v>1</v>
      </c>
      <c r="U183" s="490">
        <f>+S183+T183</f>
        <v>515</v>
      </c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43" customFormat="1" ht="12.75" customHeight="1">
      <c r="A184" s="550" t="s">
        <v>323</v>
      </c>
      <c r="B184" s="550"/>
      <c r="C184" s="550"/>
      <c r="D184" s="550"/>
      <c r="E184" s="550"/>
      <c r="F184" s="550"/>
      <c r="G184" s="550"/>
      <c r="H184" s="550"/>
      <c r="I184" s="550"/>
      <c r="J184" s="550"/>
      <c r="K184" s="550"/>
      <c r="L184" s="550"/>
      <c r="M184" s="550"/>
      <c r="N184" s="550"/>
      <c r="O184" s="550"/>
      <c r="P184" s="550"/>
      <c r="Q184" s="550"/>
      <c r="R184" s="550"/>
      <c r="S184" s="550"/>
      <c r="T184" s="550"/>
      <c r="U184" s="550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5" s="316" customFormat="1" ht="10.5" customHeight="1">
      <c r="A185" s="314"/>
      <c r="B185" s="267"/>
      <c r="C185" s="267"/>
      <c r="D185" s="267"/>
      <c r="E185" s="267"/>
      <c r="F185" s="267"/>
      <c r="G185" s="267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T185" s="317"/>
      <c r="U185" s="317"/>
      <c r="V185" s="315"/>
      <c r="W185" s="315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21" s="254" customFormat="1" ht="26.25" customHeight="1">
      <c r="A210" s="568" t="s">
        <v>152</v>
      </c>
      <c r="B210" s="569"/>
      <c r="C210" s="569"/>
      <c r="D210" s="569"/>
      <c r="E210" s="569"/>
      <c r="F210" s="569"/>
      <c r="G210" s="569"/>
      <c r="H210" s="569"/>
      <c r="I210" s="569"/>
      <c r="J210" s="569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70"/>
    </row>
    <row r="211" spans="1:21" s="254" customFormat="1" ht="27" customHeight="1">
      <c r="A211" s="602" t="s">
        <v>151</v>
      </c>
      <c r="B211" s="603"/>
      <c r="C211" s="603"/>
      <c r="D211" s="603"/>
      <c r="E211" s="603"/>
      <c r="F211" s="603"/>
      <c r="G211" s="603"/>
      <c r="H211" s="603"/>
      <c r="I211" s="603"/>
      <c r="J211" s="603"/>
      <c r="K211" s="603"/>
      <c r="L211" s="603"/>
      <c r="M211" s="603"/>
      <c r="N211" s="603"/>
      <c r="O211" s="603"/>
      <c r="P211" s="603"/>
      <c r="Q211" s="603"/>
      <c r="R211" s="603"/>
      <c r="S211" s="603"/>
      <c r="T211" s="603"/>
      <c r="U211" s="604"/>
    </row>
    <row r="212" spans="1:18" s="254" customFormat="1" ht="5.25" customHeight="1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 t="s">
        <v>311</v>
      </c>
      <c r="Q212" s="256"/>
      <c r="R212" s="256"/>
    </row>
    <row r="213" spans="1:21" s="255" customFormat="1" ht="23.25" customHeight="1">
      <c r="A213" s="563" t="s">
        <v>321</v>
      </c>
      <c r="B213" s="564"/>
      <c r="C213" s="564"/>
      <c r="D213" s="564"/>
      <c r="E213" s="564"/>
      <c r="F213" s="564"/>
      <c r="G213" s="564"/>
      <c r="H213" s="564"/>
      <c r="I213" s="564"/>
      <c r="J213" s="564"/>
      <c r="K213" s="564"/>
      <c r="L213" s="564"/>
      <c r="M213" s="564"/>
      <c r="N213" s="564"/>
      <c r="O213" s="564"/>
      <c r="P213" s="564"/>
      <c r="Q213" s="564"/>
      <c r="R213" s="564"/>
      <c r="S213" s="564"/>
      <c r="T213" s="564"/>
      <c r="U213" s="565"/>
    </row>
    <row r="214" spans="1:19" ht="4.5" customHeight="1" thickBo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43"/>
    </row>
    <row r="215" spans="1:21" ht="33.75" customHeight="1">
      <c r="A215" s="595" t="s">
        <v>164</v>
      </c>
      <c r="B215" s="551" t="s">
        <v>49</v>
      </c>
      <c r="C215" s="552"/>
      <c r="D215" s="546" t="s">
        <v>175</v>
      </c>
      <c r="E215" s="548" t="s">
        <v>185</v>
      </c>
      <c r="F215" s="544" t="s">
        <v>177</v>
      </c>
      <c r="G215" s="544" t="s">
        <v>178</v>
      </c>
      <c r="H215" s="544" t="s">
        <v>179</v>
      </c>
      <c r="I215" s="544" t="s">
        <v>186</v>
      </c>
      <c r="J215" s="544" t="s">
        <v>162</v>
      </c>
      <c r="K215" s="544"/>
      <c r="L215" s="614"/>
      <c r="M215" s="577" t="s">
        <v>184</v>
      </c>
      <c r="N215" s="544"/>
      <c r="O215" s="566" t="s">
        <v>155</v>
      </c>
      <c r="P215" s="557" t="s">
        <v>176</v>
      </c>
      <c r="Q215" s="558"/>
      <c r="R215" s="559" t="s">
        <v>183</v>
      </c>
      <c r="S215" s="561" t="s">
        <v>165</v>
      </c>
      <c r="T215" s="562"/>
      <c r="U215" s="574" t="s">
        <v>324</v>
      </c>
    </row>
    <row r="216" spans="1:21" ht="24" customHeight="1">
      <c r="A216" s="596"/>
      <c r="B216" s="322" t="s">
        <v>173</v>
      </c>
      <c r="C216" s="323" t="s">
        <v>154</v>
      </c>
      <c r="D216" s="547"/>
      <c r="E216" s="549"/>
      <c r="F216" s="545"/>
      <c r="G216" s="545"/>
      <c r="H216" s="545"/>
      <c r="I216" s="545"/>
      <c r="J216" s="446" t="s">
        <v>180</v>
      </c>
      <c r="K216" s="446" t="s">
        <v>181</v>
      </c>
      <c r="L216" s="447" t="s">
        <v>182</v>
      </c>
      <c r="M216" s="462" t="s">
        <v>173</v>
      </c>
      <c r="N216" s="389" t="s">
        <v>154</v>
      </c>
      <c r="O216" s="567"/>
      <c r="P216" s="320" t="s">
        <v>173</v>
      </c>
      <c r="Q216" s="321" t="s">
        <v>154</v>
      </c>
      <c r="R216" s="560"/>
      <c r="S216" s="318" t="s">
        <v>174</v>
      </c>
      <c r="T216" s="319" t="s">
        <v>154</v>
      </c>
      <c r="U216" s="575"/>
    </row>
    <row r="217" spans="1:21" ht="12.75" customHeight="1">
      <c r="A217" s="596"/>
      <c r="B217" s="360" t="s">
        <v>82</v>
      </c>
      <c r="C217" s="358" t="s">
        <v>166</v>
      </c>
      <c r="D217" s="365" t="s">
        <v>167</v>
      </c>
      <c r="E217" s="360" t="s">
        <v>87</v>
      </c>
      <c r="F217" s="358" t="s">
        <v>79</v>
      </c>
      <c r="G217" s="358" t="s">
        <v>80</v>
      </c>
      <c r="H217" s="358" t="s">
        <v>153</v>
      </c>
      <c r="I217" s="358" t="s">
        <v>161</v>
      </c>
      <c r="J217" s="358" t="s">
        <v>163</v>
      </c>
      <c r="K217" s="358" t="s">
        <v>83</v>
      </c>
      <c r="L217" s="361" t="s">
        <v>187</v>
      </c>
      <c r="M217" s="397" t="s">
        <v>188</v>
      </c>
      <c r="N217" s="358" t="s">
        <v>81</v>
      </c>
      <c r="O217" s="395" t="s">
        <v>189</v>
      </c>
      <c r="P217" s="360" t="s">
        <v>85</v>
      </c>
      <c r="Q217" s="358" t="s">
        <v>190</v>
      </c>
      <c r="R217" s="365" t="s">
        <v>191</v>
      </c>
      <c r="S217" s="360" t="s">
        <v>192</v>
      </c>
      <c r="T217" s="358" t="s">
        <v>193</v>
      </c>
      <c r="U217" s="361" t="s">
        <v>194</v>
      </c>
    </row>
    <row r="218" spans="1:21" ht="22.5" customHeight="1">
      <c r="A218" s="396" t="s">
        <v>169</v>
      </c>
      <c r="B218" s="340">
        <f aca="true" t="shared" si="6" ref="B218:U218">SUM(B219:B228)</f>
        <v>7334</v>
      </c>
      <c r="C218" s="348">
        <f t="shared" si="6"/>
        <v>3570</v>
      </c>
      <c r="D218" s="326">
        <f t="shared" si="6"/>
        <v>10904</v>
      </c>
      <c r="E218" s="370">
        <f t="shared" si="6"/>
        <v>485</v>
      </c>
      <c r="F218" s="368">
        <f t="shared" si="6"/>
        <v>1216</v>
      </c>
      <c r="G218" s="368">
        <f t="shared" si="6"/>
        <v>4</v>
      </c>
      <c r="H218" s="368">
        <f t="shared" si="6"/>
        <v>0</v>
      </c>
      <c r="I218" s="368">
        <f t="shared" si="6"/>
        <v>285</v>
      </c>
      <c r="J218" s="368">
        <f t="shared" si="6"/>
        <v>43</v>
      </c>
      <c r="K218" s="368">
        <f t="shared" si="6"/>
        <v>4</v>
      </c>
      <c r="L218" s="393">
        <f t="shared" si="6"/>
        <v>16</v>
      </c>
      <c r="M218" s="461">
        <f t="shared" si="6"/>
        <v>2053</v>
      </c>
      <c r="N218" s="368">
        <f t="shared" si="6"/>
        <v>174</v>
      </c>
      <c r="O218" s="373">
        <f t="shared" si="6"/>
        <v>2227</v>
      </c>
      <c r="P218" s="282">
        <f t="shared" si="6"/>
        <v>402</v>
      </c>
      <c r="Q218" s="376">
        <f t="shared" si="6"/>
        <v>125</v>
      </c>
      <c r="R218" s="333">
        <f t="shared" si="6"/>
        <v>527</v>
      </c>
      <c r="S218" s="346">
        <f t="shared" si="6"/>
        <v>4879</v>
      </c>
      <c r="T218" s="347">
        <f t="shared" si="6"/>
        <v>3271</v>
      </c>
      <c r="U218" s="335">
        <f t="shared" si="6"/>
        <v>8150</v>
      </c>
    </row>
    <row r="219" spans="1:33" s="251" customFormat="1" ht="19.5" customHeight="1">
      <c r="A219" s="356" t="s">
        <v>199</v>
      </c>
      <c r="B219" s="362">
        <v>1673</v>
      </c>
      <c r="C219" s="359">
        <v>280</v>
      </c>
      <c r="D219" s="366">
        <f aca="true" t="shared" si="7" ref="D219:D228">SUM(B219:C219)</f>
        <v>1953</v>
      </c>
      <c r="E219" s="371">
        <v>42</v>
      </c>
      <c r="F219" s="369">
        <v>624</v>
      </c>
      <c r="G219" s="369">
        <v>2</v>
      </c>
      <c r="H219" s="369">
        <v>0</v>
      </c>
      <c r="I219" s="369">
        <v>10</v>
      </c>
      <c r="J219" s="369">
        <v>6</v>
      </c>
      <c r="K219" s="369">
        <v>0</v>
      </c>
      <c r="L219" s="394">
        <v>0</v>
      </c>
      <c r="M219" s="456">
        <f aca="true" t="shared" si="8" ref="M219:M228">SUM(E219:L219)</f>
        <v>684</v>
      </c>
      <c r="N219" s="369">
        <v>21</v>
      </c>
      <c r="O219" s="374">
        <f>SUM(M219:N219)</f>
        <v>705</v>
      </c>
      <c r="P219" s="378">
        <v>134</v>
      </c>
      <c r="Q219" s="377">
        <v>2</v>
      </c>
      <c r="R219" s="381">
        <f>SUM(P219:Q219)</f>
        <v>136</v>
      </c>
      <c r="S219" s="384">
        <f aca="true" t="shared" si="9" ref="S219:S228">+B219-M219-P219</f>
        <v>855</v>
      </c>
      <c r="T219" s="383">
        <f aca="true" t="shared" si="10" ref="T219:T228">+C219-N219-Q219</f>
        <v>257</v>
      </c>
      <c r="U219" s="385">
        <f aca="true" t="shared" si="11" ref="U219:U228">+S219+T219</f>
        <v>1112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356" t="s">
        <v>205</v>
      </c>
      <c r="B220" s="362">
        <v>708</v>
      </c>
      <c r="C220" s="359">
        <v>1062</v>
      </c>
      <c r="D220" s="366">
        <f t="shared" si="7"/>
        <v>1770</v>
      </c>
      <c r="E220" s="371">
        <v>59</v>
      </c>
      <c r="F220" s="369">
        <v>174</v>
      </c>
      <c r="G220" s="369">
        <v>0</v>
      </c>
      <c r="H220" s="369">
        <v>0</v>
      </c>
      <c r="I220" s="369">
        <v>13</v>
      </c>
      <c r="J220" s="369">
        <v>5</v>
      </c>
      <c r="K220" s="369">
        <v>1</v>
      </c>
      <c r="L220" s="394">
        <v>0</v>
      </c>
      <c r="M220" s="456">
        <f t="shared" si="8"/>
        <v>252</v>
      </c>
      <c r="N220" s="369">
        <v>0</v>
      </c>
      <c r="O220" s="374">
        <f aca="true" t="shared" si="12" ref="O220:O227">SUM(M220:N220)</f>
        <v>252</v>
      </c>
      <c r="P220" s="378">
        <v>240</v>
      </c>
      <c r="Q220" s="377">
        <v>4</v>
      </c>
      <c r="R220" s="381">
        <f aca="true" t="shared" si="13" ref="R220:R227">SUM(P220:Q220)</f>
        <v>244</v>
      </c>
      <c r="S220" s="384">
        <f t="shared" si="9"/>
        <v>216</v>
      </c>
      <c r="T220" s="383">
        <f t="shared" si="10"/>
        <v>1058</v>
      </c>
      <c r="U220" s="385">
        <f t="shared" si="11"/>
        <v>1274</v>
      </c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356" t="s">
        <v>261</v>
      </c>
      <c r="B221" s="362">
        <v>428</v>
      </c>
      <c r="C221" s="460">
        <v>22</v>
      </c>
      <c r="D221" s="366">
        <f t="shared" si="7"/>
        <v>450</v>
      </c>
      <c r="E221" s="371">
        <v>47</v>
      </c>
      <c r="F221" s="369">
        <v>57</v>
      </c>
      <c r="G221" s="369">
        <v>1</v>
      </c>
      <c r="H221" s="369">
        <v>0</v>
      </c>
      <c r="I221" s="369">
        <v>7</v>
      </c>
      <c r="J221" s="369">
        <v>1</v>
      </c>
      <c r="K221" s="369">
        <v>0</v>
      </c>
      <c r="L221" s="394">
        <v>0</v>
      </c>
      <c r="M221" s="456">
        <f t="shared" si="8"/>
        <v>113</v>
      </c>
      <c r="N221" s="369">
        <v>1</v>
      </c>
      <c r="O221" s="374">
        <f t="shared" si="12"/>
        <v>114</v>
      </c>
      <c r="P221" s="378">
        <v>0</v>
      </c>
      <c r="Q221" s="377">
        <v>15</v>
      </c>
      <c r="R221" s="381">
        <f t="shared" si="13"/>
        <v>15</v>
      </c>
      <c r="S221" s="384">
        <f t="shared" si="9"/>
        <v>315</v>
      </c>
      <c r="T221" s="383">
        <f t="shared" si="10"/>
        <v>6</v>
      </c>
      <c r="U221" s="385">
        <f t="shared" si="11"/>
        <v>321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356" t="s">
        <v>327</v>
      </c>
      <c r="B222" s="458">
        <v>1084</v>
      </c>
      <c r="C222" s="460">
        <v>186</v>
      </c>
      <c r="D222" s="366">
        <f t="shared" si="7"/>
        <v>1270</v>
      </c>
      <c r="E222" s="371">
        <v>113</v>
      </c>
      <c r="F222" s="369">
        <v>101</v>
      </c>
      <c r="G222" s="369">
        <v>1</v>
      </c>
      <c r="H222" s="369">
        <v>0</v>
      </c>
      <c r="I222" s="369">
        <v>29</v>
      </c>
      <c r="J222" s="369">
        <v>10</v>
      </c>
      <c r="K222" s="369">
        <v>2</v>
      </c>
      <c r="L222" s="394">
        <v>5</v>
      </c>
      <c r="M222" s="456">
        <f t="shared" si="8"/>
        <v>261</v>
      </c>
      <c r="N222" s="369">
        <v>7</v>
      </c>
      <c r="O222" s="374">
        <f t="shared" si="12"/>
        <v>268</v>
      </c>
      <c r="P222" s="378">
        <v>18</v>
      </c>
      <c r="Q222" s="377">
        <v>4</v>
      </c>
      <c r="R222" s="381">
        <f t="shared" si="13"/>
        <v>22</v>
      </c>
      <c r="S222" s="384">
        <f t="shared" si="9"/>
        <v>805</v>
      </c>
      <c r="T222" s="383">
        <f t="shared" si="10"/>
        <v>175</v>
      </c>
      <c r="U222" s="385">
        <f t="shared" si="11"/>
        <v>980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356" t="s">
        <v>200</v>
      </c>
      <c r="B223" s="458">
        <v>665</v>
      </c>
      <c r="C223" s="359">
        <v>381</v>
      </c>
      <c r="D223" s="459">
        <f t="shared" si="7"/>
        <v>1046</v>
      </c>
      <c r="E223" s="371">
        <v>52</v>
      </c>
      <c r="F223" s="369">
        <v>36</v>
      </c>
      <c r="G223" s="369">
        <v>0</v>
      </c>
      <c r="H223" s="369">
        <v>0</v>
      </c>
      <c r="I223" s="369">
        <v>48</v>
      </c>
      <c r="J223" s="369">
        <v>6</v>
      </c>
      <c r="K223" s="369">
        <v>0</v>
      </c>
      <c r="L223" s="394">
        <v>2</v>
      </c>
      <c r="M223" s="456">
        <f t="shared" si="8"/>
        <v>144</v>
      </c>
      <c r="N223" s="369">
        <v>14</v>
      </c>
      <c r="O223" s="374">
        <f>SUM(M223:N223)</f>
        <v>158</v>
      </c>
      <c r="P223" s="378">
        <v>0</v>
      </c>
      <c r="Q223" s="377">
        <v>0</v>
      </c>
      <c r="R223" s="381">
        <f>SUM(P223:Q223)</f>
        <v>0</v>
      </c>
      <c r="S223" s="384">
        <f t="shared" si="9"/>
        <v>521</v>
      </c>
      <c r="T223" s="383">
        <f t="shared" si="10"/>
        <v>367</v>
      </c>
      <c r="U223" s="385">
        <f t="shared" si="11"/>
        <v>888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356" t="s">
        <v>201</v>
      </c>
      <c r="B224" s="362">
        <v>676</v>
      </c>
      <c r="C224" s="339">
        <v>351</v>
      </c>
      <c r="D224" s="366">
        <f t="shared" si="7"/>
        <v>1027</v>
      </c>
      <c r="E224" s="371">
        <v>73</v>
      </c>
      <c r="F224" s="369">
        <v>29</v>
      </c>
      <c r="G224" s="369">
        <v>0</v>
      </c>
      <c r="H224" s="369">
        <v>0</v>
      </c>
      <c r="I224" s="369">
        <v>37</v>
      </c>
      <c r="J224" s="369">
        <v>3</v>
      </c>
      <c r="K224" s="369">
        <v>0</v>
      </c>
      <c r="L224" s="394">
        <v>2</v>
      </c>
      <c r="M224" s="456">
        <f t="shared" si="8"/>
        <v>144</v>
      </c>
      <c r="N224" s="369">
        <v>37</v>
      </c>
      <c r="O224" s="374">
        <f>SUM(M224:N224)</f>
        <v>181</v>
      </c>
      <c r="P224" s="378">
        <v>3</v>
      </c>
      <c r="Q224" s="377">
        <v>1</v>
      </c>
      <c r="R224" s="381">
        <f>SUM(P224:Q224)</f>
        <v>4</v>
      </c>
      <c r="S224" s="384">
        <f t="shared" si="9"/>
        <v>529</v>
      </c>
      <c r="T224" s="383">
        <f t="shared" si="10"/>
        <v>313</v>
      </c>
      <c r="U224" s="385">
        <f t="shared" si="11"/>
        <v>842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>
      <c r="A225" s="356" t="s">
        <v>202</v>
      </c>
      <c r="B225" s="362">
        <v>561</v>
      </c>
      <c r="C225" s="359">
        <v>239</v>
      </c>
      <c r="D225" s="366">
        <f t="shared" si="7"/>
        <v>800</v>
      </c>
      <c r="E225" s="371">
        <v>24</v>
      </c>
      <c r="F225" s="369">
        <v>14</v>
      </c>
      <c r="G225" s="369">
        <v>0</v>
      </c>
      <c r="H225" s="369">
        <v>0</v>
      </c>
      <c r="I225" s="369">
        <v>43</v>
      </c>
      <c r="J225" s="369">
        <v>2</v>
      </c>
      <c r="K225" s="369">
        <v>0</v>
      </c>
      <c r="L225" s="394">
        <v>3</v>
      </c>
      <c r="M225" s="456">
        <f t="shared" si="8"/>
        <v>86</v>
      </c>
      <c r="N225" s="369">
        <v>1</v>
      </c>
      <c r="O225" s="374">
        <f>SUM(M225:N225)</f>
        <v>87</v>
      </c>
      <c r="P225" s="378">
        <v>2</v>
      </c>
      <c r="Q225" s="377">
        <v>0</v>
      </c>
      <c r="R225" s="381">
        <f>SUM(P225:Q225)</f>
        <v>2</v>
      </c>
      <c r="S225" s="384">
        <f t="shared" si="9"/>
        <v>473</v>
      </c>
      <c r="T225" s="383">
        <f t="shared" si="10"/>
        <v>238</v>
      </c>
      <c r="U225" s="385">
        <f t="shared" si="11"/>
        <v>711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251" customFormat="1" ht="19.5" customHeight="1">
      <c r="A226" s="356" t="s">
        <v>260</v>
      </c>
      <c r="B226" s="362">
        <v>354</v>
      </c>
      <c r="C226" s="359">
        <v>306</v>
      </c>
      <c r="D226" s="366">
        <f t="shared" si="7"/>
        <v>660</v>
      </c>
      <c r="E226" s="371">
        <v>1</v>
      </c>
      <c r="F226" s="369">
        <v>129</v>
      </c>
      <c r="G226" s="369">
        <v>0</v>
      </c>
      <c r="H226" s="369">
        <v>0</v>
      </c>
      <c r="I226" s="369">
        <v>19</v>
      </c>
      <c r="J226" s="369">
        <v>3</v>
      </c>
      <c r="K226" s="369">
        <v>0</v>
      </c>
      <c r="L226" s="394">
        <v>1</v>
      </c>
      <c r="M226" s="456">
        <f t="shared" si="8"/>
        <v>153</v>
      </c>
      <c r="N226" s="369">
        <v>49</v>
      </c>
      <c r="O226" s="374">
        <f>SUM(M226:N226)</f>
        <v>202</v>
      </c>
      <c r="P226" s="378">
        <v>2</v>
      </c>
      <c r="Q226" s="377">
        <v>30</v>
      </c>
      <c r="R226" s="381">
        <f>SUM(P226:Q226)</f>
        <v>32</v>
      </c>
      <c r="S226" s="384">
        <f t="shared" si="9"/>
        <v>199</v>
      </c>
      <c r="T226" s="383">
        <f t="shared" si="10"/>
        <v>227</v>
      </c>
      <c r="U226" s="385">
        <f t="shared" si="11"/>
        <v>426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</row>
    <row r="227" spans="1:33" s="251" customFormat="1" ht="19.5" customHeight="1">
      <c r="A227" s="356" t="s">
        <v>203</v>
      </c>
      <c r="B227" s="362">
        <v>671</v>
      </c>
      <c r="C227" s="359">
        <v>393</v>
      </c>
      <c r="D227" s="366">
        <f t="shared" si="7"/>
        <v>1064</v>
      </c>
      <c r="E227" s="371">
        <v>37</v>
      </c>
      <c r="F227" s="369">
        <v>29</v>
      </c>
      <c r="G227" s="369">
        <v>0</v>
      </c>
      <c r="H227" s="369">
        <v>0</v>
      </c>
      <c r="I227" s="369">
        <v>55</v>
      </c>
      <c r="J227" s="369">
        <v>2</v>
      </c>
      <c r="K227" s="369">
        <v>0</v>
      </c>
      <c r="L227" s="394">
        <v>0</v>
      </c>
      <c r="M227" s="456">
        <f t="shared" si="8"/>
        <v>123</v>
      </c>
      <c r="N227" s="369">
        <v>26</v>
      </c>
      <c r="O227" s="374">
        <f t="shared" si="12"/>
        <v>149</v>
      </c>
      <c r="P227" s="378">
        <v>3</v>
      </c>
      <c r="Q227" s="377">
        <v>66</v>
      </c>
      <c r="R227" s="381">
        <f t="shared" si="13"/>
        <v>69</v>
      </c>
      <c r="S227" s="384">
        <f t="shared" si="9"/>
        <v>545</v>
      </c>
      <c r="T227" s="383">
        <f t="shared" si="10"/>
        <v>301</v>
      </c>
      <c r="U227" s="385">
        <f t="shared" si="11"/>
        <v>846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</row>
    <row r="228" spans="1:33" s="251" customFormat="1" ht="19.5" customHeight="1" thickBot="1">
      <c r="A228" s="357" t="s">
        <v>204</v>
      </c>
      <c r="B228" s="363">
        <v>514</v>
      </c>
      <c r="C228" s="364">
        <v>350</v>
      </c>
      <c r="D228" s="367">
        <f t="shared" si="7"/>
        <v>864</v>
      </c>
      <c r="E228" s="372">
        <v>37</v>
      </c>
      <c r="F228" s="350">
        <v>23</v>
      </c>
      <c r="G228" s="350">
        <v>0</v>
      </c>
      <c r="H228" s="350">
        <v>0</v>
      </c>
      <c r="I228" s="350">
        <v>24</v>
      </c>
      <c r="J228" s="350">
        <v>5</v>
      </c>
      <c r="K228" s="350">
        <v>1</v>
      </c>
      <c r="L228" s="351">
        <v>3</v>
      </c>
      <c r="M228" s="457">
        <f t="shared" si="8"/>
        <v>93</v>
      </c>
      <c r="N228" s="350">
        <v>18</v>
      </c>
      <c r="O228" s="375">
        <f>SUM(M228:N228)</f>
        <v>111</v>
      </c>
      <c r="P228" s="379">
        <v>0</v>
      </c>
      <c r="Q228" s="380">
        <v>3</v>
      </c>
      <c r="R228" s="382">
        <f>SUM(P228:Q228)</f>
        <v>3</v>
      </c>
      <c r="S228" s="386">
        <f t="shared" si="9"/>
        <v>421</v>
      </c>
      <c r="T228" s="387">
        <f t="shared" si="10"/>
        <v>329</v>
      </c>
      <c r="U228" s="388">
        <f t="shared" si="11"/>
        <v>750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</row>
    <row r="229" spans="1:33" s="43" customFormat="1" ht="12.75" customHeight="1">
      <c r="A229" s="550" t="s">
        <v>323</v>
      </c>
      <c r="B229" s="550"/>
      <c r="C229" s="550"/>
      <c r="D229" s="550"/>
      <c r="E229" s="550"/>
      <c r="F229" s="550"/>
      <c r="G229" s="550"/>
      <c r="H229" s="550"/>
      <c r="I229" s="550"/>
      <c r="J229" s="550"/>
      <c r="K229" s="550"/>
      <c r="L229" s="550"/>
      <c r="M229" s="550"/>
      <c r="N229" s="550"/>
      <c r="O229" s="550"/>
      <c r="P229" s="550"/>
      <c r="Q229" s="550"/>
      <c r="R229" s="550"/>
      <c r="S229" s="550"/>
      <c r="T229" s="550"/>
      <c r="U229" s="550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2.75" customHeight="1">
      <c r="A230" s="338"/>
      <c r="B230" s="424"/>
      <c r="C230" s="424"/>
      <c r="D230" s="424"/>
      <c r="M230" s="424"/>
      <c r="N230" s="424"/>
      <c r="O230" s="424"/>
      <c r="P230" s="424"/>
      <c r="Q230" s="424"/>
      <c r="R230" s="424"/>
      <c r="S230" s="424"/>
      <c r="T230" s="424"/>
      <c r="U230" s="42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616"/>
      <c r="B231" s="616"/>
      <c r="C231" s="616"/>
      <c r="D231" s="616"/>
      <c r="E231" s="616"/>
      <c r="F231" s="616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18" s="254" customFormat="1" ht="5.25" customHeight="1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</row>
    <row r="263" spans="1:21" s="255" customFormat="1" ht="36" customHeight="1">
      <c r="A263" s="563" t="s">
        <v>322</v>
      </c>
      <c r="B263" s="564"/>
      <c r="C263" s="564"/>
      <c r="D263" s="564"/>
      <c r="E263" s="564"/>
      <c r="F263" s="564"/>
      <c r="G263" s="564"/>
      <c r="H263" s="564"/>
      <c r="I263" s="564"/>
      <c r="J263" s="564"/>
      <c r="K263" s="564"/>
      <c r="L263" s="564"/>
      <c r="M263" s="564"/>
      <c r="N263" s="564"/>
      <c r="O263" s="564"/>
      <c r="P263" s="564"/>
      <c r="Q263" s="564"/>
      <c r="R263" s="564"/>
      <c r="S263" s="564"/>
      <c r="T263" s="564"/>
      <c r="U263" s="565"/>
    </row>
    <row r="264" spans="1:19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43"/>
    </row>
    <row r="265" spans="1:21" ht="33.75" customHeight="1">
      <c r="A265" s="595" t="s">
        <v>164</v>
      </c>
      <c r="B265" s="551" t="s">
        <v>49</v>
      </c>
      <c r="C265" s="552"/>
      <c r="D265" s="546" t="s">
        <v>175</v>
      </c>
      <c r="E265" s="548" t="s">
        <v>185</v>
      </c>
      <c r="F265" s="544" t="s">
        <v>177</v>
      </c>
      <c r="G265" s="544" t="s">
        <v>178</v>
      </c>
      <c r="H265" s="544" t="s">
        <v>179</v>
      </c>
      <c r="I265" s="544" t="s">
        <v>186</v>
      </c>
      <c r="J265" s="544" t="s">
        <v>162</v>
      </c>
      <c r="K265" s="544"/>
      <c r="L265" s="544"/>
      <c r="M265" s="544" t="s">
        <v>184</v>
      </c>
      <c r="N265" s="544"/>
      <c r="O265" s="566" t="s">
        <v>155</v>
      </c>
      <c r="P265" s="557" t="s">
        <v>176</v>
      </c>
      <c r="Q265" s="558"/>
      <c r="R265" s="559" t="s">
        <v>183</v>
      </c>
      <c r="S265" s="561" t="s">
        <v>165</v>
      </c>
      <c r="T265" s="562"/>
      <c r="U265" s="574" t="s">
        <v>324</v>
      </c>
    </row>
    <row r="266" spans="1:21" ht="24" customHeight="1">
      <c r="A266" s="596"/>
      <c r="B266" s="322" t="s">
        <v>173</v>
      </c>
      <c r="C266" s="323" t="s">
        <v>154</v>
      </c>
      <c r="D266" s="547"/>
      <c r="E266" s="549"/>
      <c r="F266" s="545"/>
      <c r="G266" s="545"/>
      <c r="H266" s="545"/>
      <c r="I266" s="545"/>
      <c r="J266" s="389" t="s">
        <v>180</v>
      </c>
      <c r="K266" s="389" t="s">
        <v>181</v>
      </c>
      <c r="L266" s="389" t="s">
        <v>182</v>
      </c>
      <c r="M266" s="389" t="s">
        <v>173</v>
      </c>
      <c r="N266" s="389" t="s">
        <v>154</v>
      </c>
      <c r="O266" s="567"/>
      <c r="P266" s="320" t="s">
        <v>173</v>
      </c>
      <c r="Q266" s="321" t="s">
        <v>154</v>
      </c>
      <c r="R266" s="560"/>
      <c r="S266" s="318" t="s">
        <v>174</v>
      </c>
      <c r="T266" s="319" t="s">
        <v>154</v>
      </c>
      <c r="U266" s="575"/>
    </row>
    <row r="267" spans="1:21" ht="12.75" customHeight="1">
      <c r="A267" s="596"/>
      <c r="B267" s="360" t="s">
        <v>82</v>
      </c>
      <c r="C267" s="358" t="s">
        <v>166</v>
      </c>
      <c r="D267" s="365" t="s">
        <v>167</v>
      </c>
      <c r="E267" s="360" t="s">
        <v>87</v>
      </c>
      <c r="F267" s="358" t="s">
        <v>79</v>
      </c>
      <c r="G267" s="358" t="s">
        <v>80</v>
      </c>
      <c r="H267" s="358" t="s">
        <v>153</v>
      </c>
      <c r="I267" s="358" t="s">
        <v>161</v>
      </c>
      <c r="J267" s="358" t="s">
        <v>163</v>
      </c>
      <c r="K267" s="358" t="s">
        <v>83</v>
      </c>
      <c r="L267" s="358" t="s">
        <v>187</v>
      </c>
      <c r="M267" s="358" t="s">
        <v>188</v>
      </c>
      <c r="N267" s="358" t="s">
        <v>81</v>
      </c>
      <c r="O267" s="365" t="s">
        <v>189</v>
      </c>
      <c r="P267" s="360" t="s">
        <v>85</v>
      </c>
      <c r="Q267" s="358" t="s">
        <v>190</v>
      </c>
      <c r="R267" s="365" t="s">
        <v>191</v>
      </c>
      <c r="S267" s="360" t="s">
        <v>192</v>
      </c>
      <c r="T267" s="358" t="s">
        <v>193</v>
      </c>
      <c r="U267" s="361" t="s">
        <v>194</v>
      </c>
    </row>
    <row r="268" spans="1:21" ht="18" customHeight="1">
      <c r="A268" s="396" t="s">
        <v>196</v>
      </c>
      <c r="B268" s="340">
        <f aca="true" t="shared" si="14" ref="B268:U268">SUM(B269:B276)</f>
        <v>3806</v>
      </c>
      <c r="C268" s="348">
        <f t="shared" si="14"/>
        <v>9423</v>
      </c>
      <c r="D268" s="326">
        <f t="shared" si="14"/>
        <v>13229</v>
      </c>
      <c r="E268" s="370">
        <f t="shared" si="14"/>
        <v>895</v>
      </c>
      <c r="F268" s="368">
        <f t="shared" si="14"/>
        <v>304</v>
      </c>
      <c r="G268" s="368">
        <f t="shared" si="14"/>
        <v>0</v>
      </c>
      <c r="H268" s="368">
        <f t="shared" si="14"/>
        <v>7</v>
      </c>
      <c r="I268" s="368">
        <f t="shared" si="14"/>
        <v>1</v>
      </c>
      <c r="J268" s="368">
        <f t="shared" si="14"/>
        <v>6</v>
      </c>
      <c r="K268" s="368">
        <f t="shared" si="14"/>
        <v>1</v>
      </c>
      <c r="L268" s="368">
        <f t="shared" si="14"/>
        <v>1</v>
      </c>
      <c r="M268" s="368">
        <f t="shared" si="14"/>
        <v>1215</v>
      </c>
      <c r="N268" s="368">
        <f t="shared" si="14"/>
        <v>400</v>
      </c>
      <c r="O268" s="373">
        <f t="shared" si="14"/>
        <v>1615</v>
      </c>
      <c r="P268" s="282">
        <f t="shared" si="14"/>
        <v>76</v>
      </c>
      <c r="Q268" s="376">
        <f t="shared" si="14"/>
        <v>231</v>
      </c>
      <c r="R268" s="333">
        <f t="shared" si="14"/>
        <v>307</v>
      </c>
      <c r="S268" s="346">
        <f t="shared" si="14"/>
        <v>2515</v>
      </c>
      <c r="T268" s="347">
        <f t="shared" si="14"/>
        <v>8792</v>
      </c>
      <c r="U268" s="335">
        <f t="shared" si="14"/>
        <v>11307</v>
      </c>
    </row>
    <row r="269" spans="1:33" s="251" customFormat="1" ht="19.5" customHeight="1">
      <c r="A269" s="356" t="s">
        <v>288</v>
      </c>
      <c r="B269" s="362">
        <v>530</v>
      </c>
      <c r="C269" s="359">
        <v>1383</v>
      </c>
      <c r="D269" s="366">
        <f aca="true" t="shared" si="15" ref="D269:D276">SUM(B269:C269)</f>
        <v>1913</v>
      </c>
      <c r="E269" s="371">
        <v>131</v>
      </c>
      <c r="F269" s="369">
        <v>49</v>
      </c>
      <c r="G269" s="369">
        <v>0</v>
      </c>
      <c r="H269" s="369">
        <v>0</v>
      </c>
      <c r="I269" s="369">
        <v>1</v>
      </c>
      <c r="J269" s="369">
        <v>1</v>
      </c>
      <c r="K269" s="369">
        <v>0</v>
      </c>
      <c r="L269" s="369">
        <v>0</v>
      </c>
      <c r="M269" s="369">
        <f>SUM(E269:L269)</f>
        <v>182</v>
      </c>
      <c r="N269" s="369">
        <v>40</v>
      </c>
      <c r="O269" s="374">
        <f>SUM(M269:N269)</f>
        <v>222</v>
      </c>
      <c r="P269" s="378">
        <v>8</v>
      </c>
      <c r="Q269" s="377">
        <v>7</v>
      </c>
      <c r="R269" s="381">
        <f>SUM(P269:Q269)</f>
        <v>15</v>
      </c>
      <c r="S269" s="384">
        <f aca="true" t="shared" si="16" ref="S269:T276">+B269-M269-P269</f>
        <v>340</v>
      </c>
      <c r="T269" s="383">
        <f t="shared" si="16"/>
        <v>1336</v>
      </c>
      <c r="U269" s="385">
        <f aca="true" t="shared" si="17" ref="U269:U276">+S269+T269</f>
        <v>1676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9.5" customHeight="1">
      <c r="A270" s="356" t="s">
        <v>289</v>
      </c>
      <c r="B270" s="362">
        <v>461</v>
      </c>
      <c r="C270" s="359">
        <v>1076</v>
      </c>
      <c r="D270" s="366">
        <f t="shared" si="15"/>
        <v>1537</v>
      </c>
      <c r="E270" s="371">
        <v>138</v>
      </c>
      <c r="F270" s="369">
        <v>30</v>
      </c>
      <c r="G270" s="369">
        <v>0</v>
      </c>
      <c r="H270" s="369">
        <v>3</v>
      </c>
      <c r="I270" s="369">
        <v>0</v>
      </c>
      <c r="J270" s="369">
        <v>0</v>
      </c>
      <c r="K270" s="369">
        <v>0</v>
      </c>
      <c r="L270" s="369">
        <v>0</v>
      </c>
      <c r="M270" s="369">
        <f>SUM(E270:L270)</f>
        <v>171</v>
      </c>
      <c r="N270" s="369">
        <v>8</v>
      </c>
      <c r="O270" s="374">
        <f>SUM(M270:N270)</f>
        <v>179</v>
      </c>
      <c r="P270" s="378">
        <v>2</v>
      </c>
      <c r="Q270" s="377">
        <v>0</v>
      </c>
      <c r="R270" s="381">
        <f>SUM(P270:Q270)</f>
        <v>2</v>
      </c>
      <c r="S270" s="384">
        <f t="shared" si="16"/>
        <v>288</v>
      </c>
      <c r="T270" s="383">
        <f t="shared" si="16"/>
        <v>1068</v>
      </c>
      <c r="U270" s="385">
        <f t="shared" si="17"/>
        <v>1356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>
      <c r="A271" s="356" t="s">
        <v>290</v>
      </c>
      <c r="B271" s="362">
        <v>385</v>
      </c>
      <c r="C271" s="359">
        <v>1141</v>
      </c>
      <c r="D271" s="366">
        <f t="shared" si="15"/>
        <v>1526</v>
      </c>
      <c r="E271" s="371">
        <v>159</v>
      </c>
      <c r="F271" s="369">
        <v>43</v>
      </c>
      <c r="G271" s="369">
        <v>0</v>
      </c>
      <c r="H271" s="369">
        <v>4</v>
      </c>
      <c r="I271" s="369">
        <v>0</v>
      </c>
      <c r="J271" s="369">
        <v>1</v>
      </c>
      <c r="K271" s="369">
        <v>0</v>
      </c>
      <c r="L271" s="369">
        <v>0</v>
      </c>
      <c r="M271" s="369">
        <f aca="true" t="shared" si="18" ref="M271:M276">SUM(E271:L271)</f>
        <v>207</v>
      </c>
      <c r="N271" s="369">
        <v>37</v>
      </c>
      <c r="O271" s="374">
        <f aca="true" t="shared" si="19" ref="O271:O276">SUM(M271:N271)</f>
        <v>244</v>
      </c>
      <c r="P271" s="378">
        <v>5</v>
      </c>
      <c r="Q271" s="377">
        <v>0</v>
      </c>
      <c r="R271" s="381">
        <f aca="true" t="shared" si="20" ref="R271:R276">SUM(P271:Q271)</f>
        <v>5</v>
      </c>
      <c r="S271" s="384">
        <f t="shared" si="16"/>
        <v>173</v>
      </c>
      <c r="T271" s="383">
        <f t="shared" si="16"/>
        <v>1104</v>
      </c>
      <c r="U271" s="385">
        <f t="shared" si="17"/>
        <v>1277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251" customFormat="1" ht="19.5" customHeight="1">
      <c r="A272" s="356" t="s">
        <v>291</v>
      </c>
      <c r="B272" s="362">
        <v>588</v>
      </c>
      <c r="C272" s="359">
        <v>1163</v>
      </c>
      <c r="D272" s="366">
        <f t="shared" si="15"/>
        <v>1751</v>
      </c>
      <c r="E272" s="371">
        <v>172</v>
      </c>
      <c r="F272" s="369">
        <v>32</v>
      </c>
      <c r="G272" s="369">
        <v>0</v>
      </c>
      <c r="H272" s="369">
        <v>0</v>
      </c>
      <c r="I272" s="369">
        <v>0</v>
      </c>
      <c r="J272" s="369">
        <v>4</v>
      </c>
      <c r="K272" s="369">
        <v>1</v>
      </c>
      <c r="L272" s="369">
        <v>1</v>
      </c>
      <c r="M272" s="369">
        <f>SUM(E272:L272)</f>
        <v>210</v>
      </c>
      <c r="N272" s="369">
        <v>17</v>
      </c>
      <c r="O272" s="374">
        <f>SUM(M272:N272)</f>
        <v>227</v>
      </c>
      <c r="P272" s="378">
        <v>45</v>
      </c>
      <c r="Q272" s="377">
        <v>219</v>
      </c>
      <c r="R272" s="381">
        <f>SUM(P272:Q272)</f>
        <v>264</v>
      </c>
      <c r="S272" s="384">
        <f t="shared" si="16"/>
        <v>333</v>
      </c>
      <c r="T272" s="383">
        <f t="shared" si="16"/>
        <v>927</v>
      </c>
      <c r="U272" s="385">
        <f t="shared" si="17"/>
        <v>1260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</row>
    <row r="273" spans="1:33" s="251" customFormat="1" ht="19.5" customHeight="1">
      <c r="A273" s="356" t="s">
        <v>287</v>
      </c>
      <c r="B273" s="362">
        <v>835</v>
      </c>
      <c r="C273" s="359">
        <v>242</v>
      </c>
      <c r="D273" s="366">
        <f t="shared" si="15"/>
        <v>1077</v>
      </c>
      <c r="E273" s="371">
        <v>114</v>
      </c>
      <c r="F273" s="369">
        <v>38</v>
      </c>
      <c r="G273" s="369">
        <v>0</v>
      </c>
      <c r="H273" s="369">
        <v>0</v>
      </c>
      <c r="I273" s="369">
        <v>0</v>
      </c>
      <c r="J273" s="369">
        <v>0</v>
      </c>
      <c r="K273" s="369">
        <v>0</v>
      </c>
      <c r="L273" s="369">
        <v>0</v>
      </c>
      <c r="M273" s="369">
        <f t="shared" si="18"/>
        <v>152</v>
      </c>
      <c r="N273" s="369">
        <v>11</v>
      </c>
      <c r="O273" s="374">
        <f t="shared" si="19"/>
        <v>163</v>
      </c>
      <c r="P273" s="378">
        <v>8</v>
      </c>
      <c r="Q273" s="377">
        <v>4</v>
      </c>
      <c r="R273" s="381">
        <f t="shared" si="20"/>
        <v>12</v>
      </c>
      <c r="S273" s="384">
        <f t="shared" si="16"/>
        <v>675</v>
      </c>
      <c r="T273" s="383">
        <f t="shared" si="16"/>
        <v>227</v>
      </c>
      <c r="U273" s="385">
        <f t="shared" si="17"/>
        <v>902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</row>
    <row r="274" spans="1:33" s="251" customFormat="1" ht="19.5" customHeight="1">
      <c r="A274" s="356" t="s">
        <v>293</v>
      </c>
      <c r="B274" s="362">
        <v>669</v>
      </c>
      <c r="C274" s="359">
        <v>2233</v>
      </c>
      <c r="D274" s="366">
        <f t="shared" si="15"/>
        <v>2902</v>
      </c>
      <c r="E274" s="371">
        <v>104</v>
      </c>
      <c r="F274" s="369">
        <v>54</v>
      </c>
      <c r="G274" s="369">
        <v>0</v>
      </c>
      <c r="H274" s="369">
        <v>0</v>
      </c>
      <c r="I274" s="369">
        <v>0</v>
      </c>
      <c r="J274" s="369">
        <v>0</v>
      </c>
      <c r="K274" s="369">
        <v>0</v>
      </c>
      <c r="L274" s="369">
        <v>0</v>
      </c>
      <c r="M274" s="369">
        <f t="shared" si="18"/>
        <v>158</v>
      </c>
      <c r="N274" s="369">
        <v>12</v>
      </c>
      <c r="O274" s="374">
        <f t="shared" si="19"/>
        <v>170</v>
      </c>
      <c r="P274" s="378">
        <v>2</v>
      </c>
      <c r="Q274" s="377">
        <v>0</v>
      </c>
      <c r="R274" s="381">
        <f t="shared" si="20"/>
        <v>2</v>
      </c>
      <c r="S274" s="384">
        <f t="shared" si="16"/>
        <v>509</v>
      </c>
      <c r="T274" s="383">
        <f t="shared" si="16"/>
        <v>2221</v>
      </c>
      <c r="U274" s="385">
        <f t="shared" si="17"/>
        <v>2730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</row>
    <row r="275" spans="1:33" s="251" customFormat="1" ht="19.5" customHeight="1">
      <c r="A275" s="356" t="s">
        <v>294</v>
      </c>
      <c r="B275" s="362">
        <v>192</v>
      </c>
      <c r="C275" s="359">
        <v>855</v>
      </c>
      <c r="D275" s="366">
        <f t="shared" si="15"/>
        <v>1047</v>
      </c>
      <c r="E275" s="371">
        <v>31</v>
      </c>
      <c r="F275" s="369">
        <v>26</v>
      </c>
      <c r="G275" s="369">
        <v>0</v>
      </c>
      <c r="H275" s="369">
        <v>0</v>
      </c>
      <c r="I275" s="369">
        <v>0</v>
      </c>
      <c r="J275" s="369">
        <v>0</v>
      </c>
      <c r="K275" s="369">
        <v>0</v>
      </c>
      <c r="L275" s="369">
        <v>0</v>
      </c>
      <c r="M275" s="369">
        <f t="shared" si="18"/>
        <v>57</v>
      </c>
      <c r="N275" s="369">
        <v>247</v>
      </c>
      <c r="O275" s="374">
        <f t="shared" si="19"/>
        <v>304</v>
      </c>
      <c r="P275" s="378">
        <v>0</v>
      </c>
      <c r="Q275" s="377">
        <v>1</v>
      </c>
      <c r="R275" s="381">
        <f t="shared" si="20"/>
        <v>1</v>
      </c>
      <c r="S275" s="384">
        <f t="shared" si="16"/>
        <v>135</v>
      </c>
      <c r="T275" s="383">
        <f t="shared" si="16"/>
        <v>607</v>
      </c>
      <c r="U275" s="385">
        <f t="shared" si="17"/>
        <v>742</v>
      </c>
      <c r="V275" s="252"/>
      <c r="W275" s="252"/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</row>
    <row r="276" spans="1:33" s="251" customFormat="1" ht="19.5" customHeight="1" thickBot="1">
      <c r="A276" s="357" t="s">
        <v>292</v>
      </c>
      <c r="B276" s="363">
        <v>146</v>
      </c>
      <c r="C276" s="364">
        <v>1330</v>
      </c>
      <c r="D276" s="367">
        <f t="shared" si="15"/>
        <v>1476</v>
      </c>
      <c r="E276" s="372">
        <v>46</v>
      </c>
      <c r="F276" s="350">
        <v>32</v>
      </c>
      <c r="G276" s="350">
        <v>0</v>
      </c>
      <c r="H276" s="350">
        <v>0</v>
      </c>
      <c r="I276" s="350">
        <v>0</v>
      </c>
      <c r="J276" s="350">
        <v>0</v>
      </c>
      <c r="K276" s="350">
        <v>0</v>
      </c>
      <c r="L276" s="350">
        <v>0</v>
      </c>
      <c r="M276" s="350">
        <f t="shared" si="18"/>
        <v>78</v>
      </c>
      <c r="N276" s="350">
        <v>28</v>
      </c>
      <c r="O276" s="375">
        <f t="shared" si="19"/>
        <v>106</v>
      </c>
      <c r="P276" s="379">
        <v>6</v>
      </c>
      <c r="Q276" s="380">
        <v>0</v>
      </c>
      <c r="R276" s="382">
        <f t="shared" si="20"/>
        <v>6</v>
      </c>
      <c r="S276" s="386">
        <f t="shared" si="16"/>
        <v>62</v>
      </c>
      <c r="T276" s="387">
        <f t="shared" si="16"/>
        <v>1302</v>
      </c>
      <c r="U276" s="388">
        <f t="shared" si="17"/>
        <v>1364</v>
      </c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</row>
    <row r="277" spans="1:33" s="43" customFormat="1" ht="12.75" customHeight="1">
      <c r="A277" s="550" t="s">
        <v>323</v>
      </c>
      <c r="B277" s="550"/>
      <c r="C277" s="550"/>
      <c r="D277" s="550"/>
      <c r="E277" s="550"/>
      <c r="F277" s="550"/>
      <c r="G277" s="550"/>
      <c r="H277" s="550"/>
      <c r="I277" s="550"/>
      <c r="J277" s="550"/>
      <c r="K277" s="550"/>
      <c r="L277" s="550"/>
      <c r="M277" s="550"/>
      <c r="N277" s="550"/>
      <c r="O277" s="550"/>
      <c r="P277" s="550"/>
      <c r="Q277" s="550"/>
      <c r="R277" s="550"/>
      <c r="S277" s="550"/>
      <c r="T277" s="550"/>
      <c r="U277" s="550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599"/>
      <c r="B278" s="599"/>
      <c r="C278" s="599"/>
      <c r="D278" s="599"/>
      <c r="E278" s="599"/>
      <c r="F278" s="599"/>
      <c r="G278" s="599"/>
      <c r="H278" s="599"/>
      <c r="I278" s="599"/>
      <c r="J278" s="599"/>
      <c r="K278" s="599"/>
      <c r="L278" s="599"/>
      <c r="M278" s="599"/>
      <c r="N278" s="599"/>
      <c r="O278" s="599"/>
      <c r="P278" s="599"/>
      <c r="Q278" s="599"/>
      <c r="R278" s="599"/>
      <c r="S278" s="599"/>
      <c r="T278" s="599"/>
      <c r="U278" s="599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33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</row>
    <row r="308" spans="1:33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</row>
    <row r="309" spans="1:33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</row>
    <row r="310" spans="1:33" s="43" customFormat="1" ht="10.5" customHeight="1">
      <c r="A310" s="249"/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</row>
    <row r="311" spans="1:33" s="43" customFormat="1" ht="10.5" customHeight="1">
      <c r="A311" s="249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</row>
    <row r="312" spans="1:21" s="254" customFormat="1" ht="21.75" customHeight="1" hidden="1">
      <c r="A312" s="568" t="s">
        <v>152</v>
      </c>
      <c r="B312" s="569"/>
      <c r="C312" s="569"/>
      <c r="D312" s="569"/>
      <c r="E312" s="569"/>
      <c r="F312" s="569"/>
      <c r="G312" s="569"/>
      <c r="H312" s="569"/>
      <c r="I312" s="569"/>
      <c r="J312" s="569"/>
      <c r="K312" s="569"/>
      <c r="L312" s="569"/>
      <c r="M312" s="569"/>
      <c r="N312" s="569"/>
      <c r="O312" s="569"/>
      <c r="P312" s="569"/>
      <c r="Q312" s="569"/>
      <c r="R312" s="569"/>
      <c r="S312" s="569"/>
      <c r="T312" s="569"/>
      <c r="U312" s="570"/>
    </row>
    <row r="313" spans="1:21" s="254" customFormat="1" ht="24" customHeight="1">
      <c r="A313" s="571" t="s">
        <v>151</v>
      </c>
      <c r="B313" s="572"/>
      <c r="C313" s="572"/>
      <c r="D313" s="572"/>
      <c r="E313" s="572"/>
      <c r="F313" s="572"/>
      <c r="G313" s="572"/>
      <c r="H313" s="572"/>
      <c r="I313" s="572"/>
      <c r="J313" s="572"/>
      <c r="K313" s="572"/>
      <c r="L313" s="572"/>
      <c r="M313" s="572"/>
      <c r="N313" s="572"/>
      <c r="O313" s="572"/>
      <c r="P313" s="572"/>
      <c r="Q313" s="572"/>
      <c r="R313" s="572"/>
      <c r="S313" s="572"/>
      <c r="T313" s="572"/>
      <c r="U313" s="573"/>
    </row>
    <row r="314" spans="1:18" s="254" customFormat="1" ht="5.25" customHeight="1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</row>
    <row r="315" spans="1:21" s="255" customFormat="1" ht="40.5" customHeight="1">
      <c r="A315" s="563" t="s">
        <v>326</v>
      </c>
      <c r="B315" s="564"/>
      <c r="C315" s="564"/>
      <c r="D315" s="564"/>
      <c r="E315" s="564"/>
      <c r="F315" s="564"/>
      <c r="G315" s="564"/>
      <c r="H315" s="564"/>
      <c r="I315" s="564"/>
      <c r="J315" s="564"/>
      <c r="K315" s="564"/>
      <c r="L315" s="564"/>
      <c r="M315" s="564"/>
      <c r="N315" s="564"/>
      <c r="O315" s="564"/>
      <c r="P315" s="564"/>
      <c r="Q315" s="564"/>
      <c r="R315" s="564"/>
      <c r="S315" s="564"/>
      <c r="T315" s="564"/>
      <c r="U315" s="565"/>
    </row>
    <row r="316" spans="1:19" ht="11.25" customHeight="1" thickBo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43"/>
    </row>
    <row r="317" spans="1:21" ht="27.75" customHeight="1">
      <c r="A317" s="590" t="s">
        <v>164</v>
      </c>
      <c r="B317" s="551" t="s">
        <v>49</v>
      </c>
      <c r="C317" s="552"/>
      <c r="D317" s="546" t="s">
        <v>175</v>
      </c>
      <c r="E317" s="548" t="s">
        <v>185</v>
      </c>
      <c r="F317" s="544" t="s">
        <v>177</v>
      </c>
      <c r="G317" s="544" t="s">
        <v>178</v>
      </c>
      <c r="H317" s="544" t="s">
        <v>179</v>
      </c>
      <c r="I317" s="544" t="s">
        <v>186</v>
      </c>
      <c r="J317" s="544" t="s">
        <v>162</v>
      </c>
      <c r="K317" s="544"/>
      <c r="L317" s="544"/>
      <c r="M317" s="544" t="s">
        <v>184</v>
      </c>
      <c r="N317" s="544"/>
      <c r="O317" s="566" t="s">
        <v>155</v>
      </c>
      <c r="P317" s="557" t="s">
        <v>176</v>
      </c>
      <c r="Q317" s="558"/>
      <c r="R317" s="597" t="s">
        <v>183</v>
      </c>
      <c r="S317" s="594" t="s">
        <v>165</v>
      </c>
      <c r="T317" s="562"/>
      <c r="U317" s="574" t="s">
        <v>324</v>
      </c>
    </row>
    <row r="318" spans="1:21" ht="18.75" customHeight="1">
      <c r="A318" s="591"/>
      <c r="B318" s="322" t="s">
        <v>173</v>
      </c>
      <c r="C318" s="323" t="s">
        <v>154</v>
      </c>
      <c r="D318" s="547"/>
      <c r="E318" s="549"/>
      <c r="F318" s="545"/>
      <c r="G318" s="545"/>
      <c r="H318" s="545"/>
      <c r="I318" s="545"/>
      <c r="J318" s="400" t="s">
        <v>180</v>
      </c>
      <c r="K318" s="400" t="s">
        <v>181</v>
      </c>
      <c r="L318" s="400" t="s">
        <v>182</v>
      </c>
      <c r="M318" s="400" t="s">
        <v>173</v>
      </c>
      <c r="N318" s="400" t="s">
        <v>154</v>
      </c>
      <c r="O318" s="567"/>
      <c r="P318" s="320" t="s">
        <v>173</v>
      </c>
      <c r="Q318" s="321" t="s">
        <v>154</v>
      </c>
      <c r="R318" s="598"/>
      <c r="S318" s="404" t="s">
        <v>174</v>
      </c>
      <c r="T318" s="319" t="s">
        <v>154</v>
      </c>
      <c r="U318" s="575"/>
    </row>
    <row r="319" spans="1:21" ht="16.5" customHeight="1">
      <c r="A319" s="592"/>
      <c r="B319" s="360" t="s">
        <v>82</v>
      </c>
      <c r="C319" s="358" t="s">
        <v>166</v>
      </c>
      <c r="D319" s="365" t="s">
        <v>167</v>
      </c>
      <c r="E319" s="360" t="s">
        <v>87</v>
      </c>
      <c r="F319" s="358" t="s">
        <v>79</v>
      </c>
      <c r="G319" s="358" t="s">
        <v>80</v>
      </c>
      <c r="H319" s="358" t="s">
        <v>153</v>
      </c>
      <c r="I319" s="358" t="s">
        <v>161</v>
      </c>
      <c r="J319" s="358" t="s">
        <v>163</v>
      </c>
      <c r="K319" s="358" t="s">
        <v>83</v>
      </c>
      <c r="L319" s="358" t="s">
        <v>187</v>
      </c>
      <c r="M319" s="358" t="s">
        <v>188</v>
      </c>
      <c r="N319" s="358" t="s">
        <v>81</v>
      </c>
      <c r="O319" s="365" t="s">
        <v>189</v>
      </c>
      <c r="P319" s="360" t="s">
        <v>85</v>
      </c>
      <c r="Q319" s="358" t="s">
        <v>190</v>
      </c>
      <c r="R319" s="361" t="s">
        <v>191</v>
      </c>
      <c r="S319" s="265" t="s">
        <v>192</v>
      </c>
      <c r="T319" s="265" t="s">
        <v>193</v>
      </c>
      <c r="U319" s="274" t="s">
        <v>194</v>
      </c>
    </row>
    <row r="320" spans="1:21" ht="23.25" customHeight="1">
      <c r="A320" s="396" t="s">
        <v>170</v>
      </c>
      <c r="B320" s="340">
        <f aca="true" t="shared" si="21" ref="B320:U320">SUM(B321:B325)</f>
        <v>4043</v>
      </c>
      <c r="C320" s="348">
        <f t="shared" si="21"/>
        <v>4128</v>
      </c>
      <c r="D320" s="326">
        <f t="shared" si="21"/>
        <v>8171</v>
      </c>
      <c r="E320" s="370">
        <f t="shared" si="21"/>
        <v>668</v>
      </c>
      <c r="F320" s="368">
        <f t="shared" si="21"/>
        <v>26</v>
      </c>
      <c r="G320" s="368">
        <f t="shared" si="21"/>
        <v>15</v>
      </c>
      <c r="H320" s="368">
        <f t="shared" si="21"/>
        <v>0</v>
      </c>
      <c r="I320" s="368">
        <f t="shared" si="21"/>
        <v>40</v>
      </c>
      <c r="J320" s="368">
        <f t="shared" si="21"/>
        <v>11</v>
      </c>
      <c r="K320" s="368">
        <f t="shared" si="21"/>
        <v>10</v>
      </c>
      <c r="L320" s="368">
        <f t="shared" si="21"/>
        <v>5</v>
      </c>
      <c r="M320" s="368">
        <f t="shared" si="21"/>
        <v>775</v>
      </c>
      <c r="N320" s="368">
        <f t="shared" si="21"/>
        <v>186</v>
      </c>
      <c r="O320" s="373">
        <f t="shared" si="21"/>
        <v>961</v>
      </c>
      <c r="P320" s="282">
        <f t="shared" si="21"/>
        <v>44</v>
      </c>
      <c r="Q320" s="376">
        <f t="shared" si="21"/>
        <v>1042</v>
      </c>
      <c r="R320" s="332">
        <f t="shared" si="21"/>
        <v>1086</v>
      </c>
      <c r="S320" s="306">
        <f>SUM(S321:S325)</f>
        <v>3224</v>
      </c>
      <c r="T320" s="306">
        <f t="shared" si="21"/>
        <v>2900</v>
      </c>
      <c r="U320" s="307">
        <f t="shared" si="21"/>
        <v>6124</v>
      </c>
    </row>
    <row r="321" spans="1:33" s="251" customFormat="1" ht="18" customHeight="1">
      <c r="A321" s="402" t="s">
        <v>219</v>
      </c>
      <c r="B321" s="362">
        <v>294</v>
      </c>
      <c r="C321" s="359">
        <v>76</v>
      </c>
      <c r="D321" s="366">
        <f>SUM(B321:C321)</f>
        <v>370</v>
      </c>
      <c r="E321" s="371">
        <v>83</v>
      </c>
      <c r="F321" s="369">
        <v>2</v>
      </c>
      <c r="G321" s="369">
        <v>0</v>
      </c>
      <c r="H321" s="369">
        <v>0</v>
      </c>
      <c r="I321" s="369">
        <v>0</v>
      </c>
      <c r="J321" s="369">
        <v>1</v>
      </c>
      <c r="K321" s="369">
        <v>2</v>
      </c>
      <c r="L321" s="369">
        <v>1</v>
      </c>
      <c r="M321" s="369">
        <f>SUM(E321:L321)</f>
        <v>89</v>
      </c>
      <c r="N321" s="369">
        <v>4</v>
      </c>
      <c r="O321" s="374">
        <f>SUM(M321:N321)</f>
        <v>93</v>
      </c>
      <c r="P321" s="378">
        <v>0</v>
      </c>
      <c r="Q321" s="377">
        <v>0</v>
      </c>
      <c r="R321" s="405">
        <f>SUM(P321:Q321)</f>
        <v>0</v>
      </c>
      <c r="S321" s="337">
        <f aca="true" t="shared" si="22" ref="S321:T325">+B321-M321-P321</f>
        <v>205</v>
      </c>
      <c r="T321" s="309">
        <f t="shared" si="22"/>
        <v>72</v>
      </c>
      <c r="U321" s="310">
        <f>+S321+T321</f>
        <v>277</v>
      </c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</row>
    <row r="322" spans="1:33" s="251" customFormat="1" ht="18" customHeight="1">
      <c r="A322" s="402" t="s">
        <v>206</v>
      </c>
      <c r="B322" s="362">
        <v>1720</v>
      </c>
      <c r="C322" s="359">
        <v>2573</v>
      </c>
      <c r="D322" s="366">
        <f>SUM(B322:C322)</f>
        <v>4293</v>
      </c>
      <c r="E322" s="371">
        <v>226</v>
      </c>
      <c r="F322" s="369">
        <v>2</v>
      </c>
      <c r="G322" s="369">
        <v>0</v>
      </c>
      <c r="H322" s="369">
        <v>0</v>
      </c>
      <c r="I322" s="369">
        <v>8</v>
      </c>
      <c r="J322" s="369">
        <v>1</v>
      </c>
      <c r="K322" s="369">
        <v>2</v>
      </c>
      <c r="L322" s="369">
        <v>0</v>
      </c>
      <c r="M322" s="369">
        <f>SUM(E322:L322)</f>
        <v>239</v>
      </c>
      <c r="N322" s="369">
        <v>59</v>
      </c>
      <c r="O322" s="374">
        <f>SUM(M322:N322)</f>
        <v>298</v>
      </c>
      <c r="P322" s="378">
        <v>30</v>
      </c>
      <c r="Q322" s="377">
        <v>547</v>
      </c>
      <c r="R322" s="405">
        <f>SUM(P322:Q322)</f>
        <v>577</v>
      </c>
      <c r="S322" s="337">
        <f t="shared" si="22"/>
        <v>1451</v>
      </c>
      <c r="T322" s="309">
        <f t="shared" si="22"/>
        <v>1967</v>
      </c>
      <c r="U322" s="310">
        <f>+S322+T322</f>
        <v>3418</v>
      </c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</row>
    <row r="323" spans="1:33" s="251" customFormat="1" ht="18" customHeight="1">
      <c r="A323" s="402" t="s">
        <v>262</v>
      </c>
      <c r="B323" s="362">
        <v>183</v>
      </c>
      <c r="C323" s="359">
        <v>445</v>
      </c>
      <c r="D323" s="366">
        <f>SUM(B323:C323)</f>
        <v>628</v>
      </c>
      <c r="E323" s="371">
        <v>59</v>
      </c>
      <c r="F323" s="369">
        <v>5</v>
      </c>
      <c r="G323" s="369">
        <v>3</v>
      </c>
      <c r="H323" s="369">
        <v>0</v>
      </c>
      <c r="I323" s="369">
        <v>2</v>
      </c>
      <c r="J323" s="369">
        <v>5</v>
      </c>
      <c r="K323" s="369">
        <v>3</v>
      </c>
      <c r="L323" s="369">
        <v>3</v>
      </c>
      <c r="M323" s="369">
        <f>SUM(E323:L323)</f>
        <v>80</v>
      </c>
      <c r="N323" s="369">
        <v>21</v>
      </c>
      <c r="O323" s="374">
        <f>SUM(M323:N323)</f>
        <v>101</v>
      </c>
      <c r="P323" s="378">
        <v>7</v>
      </c>
      <c r="Q323" s="377">
        <v>3</v>
      </c>
      <c r="R323" s="405">
        <f>SUM(P323:Q323)</f>
        <v>10</v>
      </c>
      <c r="S323" s="337">
        <f t="shared" si="22"/>
        <v>96</v>
      </c>
      <c r="T323" s="309">
        <f t="shared" si="22"/>
        <v>421</v>
      </c>
      <c r="U323" s="310">
        <f>+S323+T323</f>
        <v>517</v>
      </c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</row>
    <row r="324" spans="1:33" s="251" customFormat="1" ht="18" customHeight="1">
      <c r="A324" s="402" t="s">
        <v>312</v>
      </c>
      <c r="B324" s="362">
        <v>318</v>
      </c>
      <c r="C324" s="359">
        <v>157</v>
      </c>
      <c r="D324" s="366">
        <f>SUM(B324:C324)</f>
        <v>475</v>
      </c>
      <c r="E324" s="371">
        <v>48</v>
      </c>
      <c r="F324" s="369">
        <v>7</v>
      </c>
      <c r="G324" s="369">
        <v>12</v>
      </c>
      <c r="H324" s="369">
        <v>0</v>
      </c>
      <c r="I324" s="369">
        <v>26</v>
      </c>
      <c r="J324" s="369">
        <v>1</v>
      </c>
      <c r="K324" s="369">
        <v>2</v>
      </c>
      <c r="L324" s="369">
        <v>1</v>
      </c>
      <c r="M324" s="369">
        <f>SUM(E324:L324)</f>
        <v>97</v>
      </c>
      <c r="N324" s="369">
        <v>2</v>
      </c>
      <c r="O324" s="374">
        <f>SUM(M324:N324)</f>
        <v>99</v>
      </c>
      <c r="P324" s="378">
        <v>2</v>
      </c>
      <c r="Q324" s="377">
        <v>0</v>
      </c>
      <c r="R324" s="405">
        <f>SUM(P324:Q324)</f>
        <v>2</v>
      </c>
      <c r="S324" s="337">
        <f t="shared" si="22"/>
        <v>219</v>
      </c>
      <c r="T324" s="309">
        <f t="shared" si="22"/>
        <v>155</v>
      </c>
      <c r="U324" s="310">
        <f>+S324+T324</f>
        <v>374</v>
      </c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</row>
    <row r="325" spans="1:33" s="251" customFormat="1" ht="18" customHeight="1" thickBot="1">
      <c r="A325" s="403" t="s">
        <v>278</v>
      </c>
      <c r="B325" s="363">
        <v>1528</v>
      </c>
      <c r="C325" s="364">
        <v>877</v>
      </c>
      <c r="D325" s="367">
        <f>SUM(B325:C325)</f>
        <v>2405</v>
      </c>
      <c r="E325" s="372">
        <v>252</v>
      </c>
      <c r="F325" s="350">
        <v>10</v>
      </c>
      <c r="G325" s="350">
        <v>0</v>
      </c>
      <c r="H325" s="350">
        <v>0</v>
      </c>
      <c r="I325" s="350">
        <v>4</v>
      </c>
      <c r="J325" s="350">
        <v>3</v>
      </c>
      <c r="K325" s="350">
        <v>1</v>
      </c>
      <c r="L325" s="350">
        <v>0</v>
      </c>
      <c r="M325" s="350">
        <f>SUM(E325:L325)</f>
        <v>270</v>
      </c>
      <c r="N325" s="350">
        <v>100</v>
      </c>
      <c r="O325" s="375">
        <f>SUM(M325:N325)</f>
        <v>370</v>
      </c>
      <c r="P325" s="379">
        <v>5</v>
      </c>
      <c r="Q325" s="380">
        <v>492</v>
      </c>
      <c r="R325" s="352">
        <f>SUM(P325:Q325)</f>
        <v>497</v>
      </c>
      <c r="S325" s="345">
        <f t="shared" si="22"/>
        <v>1253</v>
      </c>
      <c r="T325" s="312">
        <f t="shared" si="22"/>
        <v>285</v>
      </c>
      <c r="U325" s="313">
        <f>+S325+T325</f>
        <v>1538</v>
      </c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</row>
    <row r="326" spans="1:33" s="43" customFormat="1" ht="12.75" customHeight="1">
      <c r="A326" s="550" t="s">
        <v>323</v>
      </c>
      <c r="B326" s="550"/>
      <c r="C326" s="550"/>
      <c r="D326" s="550"/>
      <c r="E326" s="550"/>
      <c r="F326" s="550"/>
      <c r="G326" s="550"/>
      <c r="H326" s="550"/>
      <c r="I326" s="550"/>
      <c r="J326" s="550"/>
      <c r="K326" s="550"/>
      <c r="L326" s="550"/>
      <c r="M326" s="550"/>
      <c r="N326" s="550"/>
      <c r="O326" s="550"/>
      <c r="P326" s="550"/>
      <c r="Q326" s="550"/>
      <c r="R326" s="550"/>
      <c r="S326" s="550"/>
      <c r="T326" s="550"/>
      <c r="U326" s="550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</row>
    <row r="327" spans="1:33" s="43" customFormat="1" ht="10.5" customHeight="1" hidden="1">
      <c r="A327" s="593" t="s">
        <v>307</v>
      </c>
      <c r="B327" s="593"/>
      <c r="C327" s="593"/>
      <c r="D327" s="593"/>
      <c r="E327" s="593"/>
      <c r="F327" s="593"/>
      <c r="G327" s="593"/>
      <c r="H327" s="593"/>
      <c r="I327" s="593"/>
      <c r="J327" s="593"/>
      <c r="K327" s="593"/>
      <c r="L327" s="593"/>
      <c r="M327" s="593"/>
      <c r="N327" s="593"/>
      <c r="O327" s="593"/>
      <c r="P327" s="593"/>
      <c r="Q327" s="593"/>
      <c r="R327" s="593"/>
      <c r="S327" s="593"/>
      <c r="T327" s="593"/>
      <c r="U327" s="593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</row>
    <row r="328" spans="1:33" s="43" customFormat="1" ht="10.5" customHeight="1" hidden="1">
      <c r="A328" s="593" t="s">
        <v>306</v>
      </c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</row>
    <row r="329" spans="1:33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</row>
    <row r="330" spans="1:33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</row>
    <row r="331" spans="1:33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</row>
    <row r="332" spans="1:33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</row>
    <row r="333" spans="1:33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33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</row>
    <row r="346" spans="1:33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</row>
    <row r="347" spans="1:33" s="43" customFormat="1" ht="10.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</row>
    <row r="348" spans="1:33" s="43" customFormat="1" ht="10.5" customHeight="1">
      <c r="A348" s="249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</row>
    <row r="349" spans="1:33" s="43" customFormat="1" ht="10.5" customHeight="1">
      <c r="A349" s="249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</row>
    <row r="350" spans="1:33" s="43" customFormat="1" ht="3.75" customHeight="1">
      <c r="A350" s="249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</row>
    <row r="351" spans="1:21" s="255" customFormat="1" ht="23.25" customHeight="1">
      <c r="A351" s="563" t="s">
        <v>321</v>
      </c>
      <c r="B351" s="564"/>
      <c r="C351" s="564"/>
      <c r="D351" s="564"/>
      <c r="E351" s="564"/>
      <c r="F351" s="564"/>
      <c r="G351" s="564"/>
      <c r="H351" s="564"/>
      <c r="I351" s="564"/>
      <c r="J351" s="564"/>
      <c r="K351" s="564"/>
      <c r="L351" s="564"/>
      <c r="M351" s="564"/>
      <c r="N351" s="564"/>
      <c r="O351" s="564"/>
      <c r="P351" s="564"/>
      <c r="Q351" s="564"/>
      <c r="R351" s="564"/>
      <c r="S351" s="564"/>
      <c r="T351" s="564"/>
      <c r="U351" s="565"/>
    </row>
    <row r="352" spans="1:19" ht="4.5" customHeight="1" thickBo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43"/>
    </row>
    <row r="353" spans="1:21" ht="30.75" customHeight="1">
      <c r="A353" s="595" t="s">
        <v>164</v>
      </c>
      <c r="B353" s="551" t="s">
        <v>49</v>
      </c>
      <c r="C353" s="552"/>
      <c r="D353" s="546" t="s">
        <v>175</v>
      </c>
      <c r="E353" s="548" t="s">
        <v>185</v>
      </c>
      <c r="F353" s="544" t="s">
        <v>177</v>
      </c>
      <c r="G353" s="544" t="s">
        <v>178</v>
      </c>
      <c r="H353" s="544" t="s">
        <v>179</v>
      </c>
      <c r="I353" s="544" t="s">
        <v>186</v>
      </c>
      <c r="J353" s="544" t="s">
        <v>162</v>
      </c>
      <c r="K353" s="544"/>
      <c r="L353" s="544"/>
      <c r="M353" s="544" t="s">
        <v>184</v>
      </c>
      <c r="N353" s="544"/>
      <c r="O353" s="566" t="s">
        <v>155</v>
      </c>
      <c r="P353" s="557" t="s">
        <v>176</v>
      </c>
      <c r="Q353" s="558"/>
      <c r="R353" s="559" t="s">
        <v>183</v>
      </c>
      <c r="S353" s="561" t="s">
        <v>165</v>
      </c>
      <c r="T353" s="562"/>
      <c r="U353" s="574" t="s">
        <v>324</v>
      </c>
    </row>
    <row r="354" spans="1:21" ht="21.75" customHeight="1">
      <c r="A354" s="596"/>
      <c r="B354" s="322" t="s">
        <v>173</v>
      </c>
      <c r="C354" s="323" t="s">
        <v>154</v>
      </c>
      <c r="D354" s="547"/>
      <c r="E354" s="549"/>
      <c r="F354" s="545"/>
      <c r="G354" s="545"/>
      <c r="H354" s="545"/>
      <c r="I354" s="545"/>
      <c r="J354" s="446" t="s">
        <v>180</v>
      </c>
      <c r="K354" s="446" t="s">
        <v>181</v>
      </c>
      <c r="L354" s="446" t="s">
        <v>182</v>
      </c>
      <c r="M354" s="446" t="s">
        <v>173</v>
      </c>
      <c r="N354" s="446" t="s">
        <v>154</v>
      </c>
      <c r="O354" s="567"/>
      <c r="P354" s="320" t="s">
        <v>173</v>
      </c>
      <c r="Q354" s="321" t="s">
        <v>154</v>
      </c>
      <c r="R354" s="560"/>
      <c r="S354" s="318" t="s">
        <v>174</v>
      </c>
      <c r="T354" s="319" t="s">
        <v>154</v>
      </c>
      <c r="U354" s="575"/>
    </row>
    <row r="355" spans="1:21" ht="12.75" customHeight="1">
      <c r="A355" s="596"/>
      <c r="B355" s="360" t="s">
        <v>82</v>
      </c>
      <c r="C355" s="358" t="s">
        <v>166</v>
      </c>
      <c r="D355" s="365" t="s">
        <v>167</v>
      </c>
      <c r="E355" s="360" t="s">
        <v>87</v>
      </c>
      <c r="F355" s="358" t="s">
        <v>79</v>
      </c>
      <c r="G355" s="358" t="s">
        <v>80</v>
      </c>
      <c r="H355" s="358" t="s">
        <v>153</v>
      </c>
      <c r="I355" s="358" t="s">
        <v>161</v>
      </c>
      <c r="J355" s="358" t="s">
        <v>163</v>
      </c>
      <c r="K355" s="358" t="s">
        <v>83</v>
      </c>
      <c r="L355" s="358" t="s">
        <v>187</v>
      </c>
      <c r="M355" s="358" t="s">
        <v>188</v>
      </c>
      <c r="N355" s="358" t="s">
        <v>81</v>
      </c>
      <c r="O355" s="365" t="s">
        <v>189</v>
      </c>
      <c r="P355" s="360" t="s">
        <v>85</v>
      </c>
      <c r="Q355" s="358" t="s">
        <v>190</v>
      </c>
      <c r="R355" s="365" t="s">
        <v>191</v>
      </c>
      <c r="S355" s="360" t="s">
        <v>192</v>
      </c>
      <c r="T355" s="358" t="s">
        <v>193</v>
      </c>
      <c r="U355" s="361" t="s">
        <v>194</v>
      </c>
    </row>
    <row r="356" spans="1:21" ht="21.75" customHeight="1">
      <c r="A356" s="396" t="s">
        <v>171</v>
      </c>
      <c r="B356" s="340">
        <f aca="true" t="shared" si="23" ref="B356:U356">SUM(B357:B362)</f>
        <v>3896</v>
      </c>
      <c r="C356" s="348">
        <f t="shared" si="23"/>
        <v>7086</v>
      </c>
      <c r="D356" s="326">
        <f t="shared" si="23"/>
        <v>10982</v>
      </c>
      <c r="E356" s="370">
        <f t="shared" si="23"/>
        <v>180</v>
      </c>
      <c r="F356" s="368">
        <f t="shared" si="23"/>
        <v>2391</v>
      </c>
      <c r="G356" s="368">
        <f t="shared" si="23"/>
        <v>9</v>
      </c>
      <c r="H356" s="368">
        <f t="shared" si="23"/>
        <v>0</v>
      </c>
      <c r="I356" s="368">
        <f t="shared" si="23"/>
        <v>27</v>
      </c>
      <c r="J356" s="368">
        <f t="shared" si="23"/>
        <v>60</v>
      </c>
      <c r="K356" s="368">
        <f t="shared" si="23"/>
        <v>13</v>
      </c>
      <c r="L356" s="368">
        <f t="shared" si="23"/>
        <v>9</v>
      </c>
      <c r="M356" s="368">
        <f t="shared" si="23"/>
        <v>2743</v>
      </c>
      <c r="N356" s="368">
        <f t="shared" si="23"/>
        <v>169</v>
      </c>
      <c r="O356" s="373">
        <f t="shared" si="23"/>
        <v>2912</v>
      </c>
      <c r="P356" s="282">
        <f t="shared" si="23"/>
        <v>108</v>
      </c>
      <c r="Q356" s="376">
        <f t="shared" si="23"/>
        <v>72</v>
      </c>
      <c r="R356" s="333">
        <f t="shared" si="23"/>
        <v>180</v>
      </c>
      <c r="S356" s="346">
        <f t="shared" si="23"/>
        <v>1045</v>
      </c>
      <c r="T356" s="347">
        <f t="shared" si="23"/>
        <v>6845</v>
      </c>
      <c r="U356" s="335">
        <f t="shared" si="23"/>
        <v>7890</v>
      </c>
    </row>
    <row r="357" spans="1:33" s="251" customFormat="1" ht="18" customHeight="1">
      <c r="A357" s="356" t="s">
        <v>295</v>
      </c>
      <c r="B357" s="362">
        <v>721</v>
      </c>
      <c r="C357" s="359">
        <v>1528</v>
      </c>
      <c r="D357" s="366">
        <f aca="true" t="shared" si="24" ref="D357:D362">SUM(B357:C357)</f>
        <v>2249</v>
      </c>
      <c r="E357" s="371">
        <v>19</v>
      </c>
      <c r="F357" s="369">
        <v>425</v>
      </c>
      <c r="G357" s="369">
        <v>0</v>
      </c>
      <c r="H357" s="369">
        <v>0</v>
      </c>
      <c r="I357" s="369">
        <v>3</v>
      </c>
      <c r="J357" s="369">
        <v>8</v>
      </c>
      <c r="K357" s="369">
        <v>2</v>
      </c>
      <c r="L357" s="369">
        <v>1</v>
      </c>
      <c r="M357" s="369">
        <f>SUM(E357:L357)</f>
        <v>458</v>
      </c>
      <c r="N357" s="369">
        <v>109</v>
      </c>
      <c r="O357" s="374">
        <f aca="true" t="shared" si="25" ref="O357:O362">SUM(M357:N357)</f>
        <v>567</v>
      </c>
      <c r="P357" s="378">
        <v>0</v>
      </c>
      <c r="Q357" s="377">
        <v>2</v>
      </c>
      <c r="R357" s="381">
        <f aca="true" t="shared" si="26" ref="R357:R362">SUM(P357:Q357)</f>
        <v>2</v>
      </c>
      <c r="S357" s="384">
        <f aca="true" t="shared" si="27" ref="S357:T362">+B357-M357-P357</f>
        <v>263</v>
      </c>
      <c r="T357" s="383">
        <f t="shared" si="27"/>
        <v>1417</v>
      </c>
      <c r="U357" s="385">
        <f aca="true" t="shared" si="28" ref="U357:U362">+S357+T357</f>
        <v>1680</v>
      </c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</row>
    <row r="358" spans="1:33" s="251" customFormat="1" ht="18" customHeight="1">
      <c r="A358" s="356" t="s">
        <v>296</v>
      </c>
      <c r="B358" s="362">
        <v>567</v>
      </c>
      <c r="C358" s="359">
        <v>1730</v>
      </c>
      <c r="D358" s="366">
        <f t="shared" si="24"/>
        <v>2297</v>
      </c>
      <c r="E358" s="371">
        <v>19</v>
      </c>
      <c r="F358" s="369">
        <v>440</v>
      </c>
      <c r="G358" s="369">
        <v>1</v>
      </c>
      <c r="H358" s="369">
        <v>0</v>
      </c>
      <c r="I358" s="369">
        <v>3</v>
      </c>
      <c r="J358" s="369">
        <v>16</v>
      </c>
      <c r="K358" s="369">
        <v>2</v>
      </c>
      <c r="L358" s="369">
        <v>2</v>
      </c>
      <c r="M358" s="369">
        <f>SUM(E358:L358)</f>
        <v>483</v>
      </c>
      <c r="N358" s="369">
        <v>6</v>
      </c>
      <c r="O358" s="374">
        <f t="shared" si="25"/>
        <v>489</v>
      </c>
      <c r="P358" s="378">
        <v>6</v>
      </c>
      <c r="Q358" s="377">
        <v>15</v>
      </c>
      <c r="R358" s="381">
        <f t="shared" si="26"/>
        <v>21</v>
      </c>
      <c r="S358" s="384">
        <f t="shared" si="27"/>
        <v>78</v>
      </c>
      <c r="T358" s="383">
        <f t="shared" si="27"/>
        <v>1709</v>
      </c>
      <c r="U358" s="385">
        <f t="shared" si="28"/>
        <v>1787</v>
      </c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</row>
    <row r="359" spans="1:33" s="251" customFormat="1" ht="18" customHeight="1">
      <c r="A359" s="356" t="s">
        <v>297</v>
      </c>
      <c r="B359" s="362">
        <v>849</v>
      </c>
      <c r="C359" s="359">
        <v>1645</v>
      </c>
      <c r="D359" s="366">
        <f t="shared" si="24"/>
        <v>2494</v>
      </c>
      <c r="E359" s="371">
        <v>58</v>
      </c>
      <c r="F359" s="369">
        <v>422</v>
      </c>
      <c r="G359" s="369">
        <v>2</v>
      </c>
      <c r="H359" s="369">
        <v>0</v>
      </c>
      <c r="I359" s="369">
        <v>1</v>
      </c>
      <c r="J359" s="369">
        <v>15</v>
      </c>
      <c r="K359" s="369">
        <v>4</v>
      </c>
      <c r="L359" s="369">
        <v>2</v>
      </c>
      <c r="M359" s="369">
        <f>SUM(E359:L359)</f>
        <v>504</v>
      </c>
      <c r="N359" s="369">
        <v>19</v>
      </c>
      <c r="O359" s="374">
        <f t="shared" si="25"/>
        <v>523</v>
      </c>
      <c r="P359" s="378">
        <v>2</v>
      </c>
      <c r="Q359" s="377">
        <v>0</v>
      </c>
      <c r="R359" s="381">
        <f t="shared" si="26"/>
        <v>2</v>
      </c>
      <c r="S359" s="384">
        <f t="shared" si="27"/>
        <v>343</v>
      </c>
      <c r="T359" s="383">
        <f t="shared" si="27"/>
        <v>1626</v>
      </c>
      <c r="U359" s="385">
        <f t="shared" si="28"/>
        <v>1969</v>
      </c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</row>
    <row r="360" spans="1:33" s="251" customFormat="1" ht="18" customHeight="1">
      <c r="A360" s="356" t="s">
        <v>298</v>
      </c>
      <c r="B360" s="362">
        <v>614</v>
      </c>
      <c r="C360" s="359">
        <v>1572</v>
      </c>
      <c r="D360" s="366">
        <f t="shared" si="24"/>
        <v>2186</v>
      </c>
      <c r="E360" s="371">
        <v>32</v>
      </c>
      <c r="F360" s="369">
        <v>429</v>
      </c>
      <c r="G360" s="369">
        <v>1</v>
      </c>
      <c r="H360" s="369">
        <v>0</v>
      </c>
      <c r="I360" s="369">
        <v>0</v>
      </c>
      <c r="J360" s="369">
        <v>11</v>
      </c>
      <c r="K360" s="369">
        <v>2</v>
      </c>
      <c r="L360" s="369">
        <v>4</v>
      </c>
      <c r="M360" s="369">
        <f>SUM(E360:L360)</f>
        <v>479</v>
      </c>
      <c r="N360" s="369">
        <v>35</v>
      </c>
      <c r="O360" s="374">
        <f t="shared" si="25"/>
        <v>514</v>
      </c>
      <c r="P360" s="378">
        <v>83</v>
      </c>
      <c r="Q360" s="377">
        <v>54</v>
      </c>
      <c r="R360" s="381">
        <f t="shared" si="26"/>
        <v>137</v>
      </c>
      <c r="S360" s="384">
        <f t="shared" si="27"/>
        <v>52</v>
      </c>
      <c r="T360" s="383">
        <f t="shared" si="27"/>
        <v>1483</v>
      </c>
      <c r="U360" s="385">
        <f t="shared" si="28"/>
        <v>1535</v>
      </c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</row>
    <row r="361" spans="1:33" s="251" customFormat="1" ht="18" customHeight="1">
      <c r="A361" s="356" t="s">
        <v>299</v>
      </c>
      <c r="B361" s="362">
        <v>516</v>
      </c>
      <c r="C361" s="359">
        <v>599</v>
      </c>
      <c r="D361" s="366">
        <f t="shared" si="24"/>
        <v>1115</v>
      </c>
      <c r="E361" s="371">
        <v>9</v>
      </c>
      <c r="F361" s="369">
        <v>298</v>
      </c>
      <c r="G361" s="369">
        <v>5</v>
      </c>
      <c r="H361" s="369">
        <v>0</v>
      </c>
      <c r="I361" s="369">
        <v>17</v>
      </c>
      <c r="J361" s="369">
        <v>7</v>
      </c>
      <c r="K361" s="369">
        <v>3</v>
      </c>
      <c r="L361" s="369">
        <v>0</v>
      </c>
      <c r="M361" s="369">
        <f>SUM(E361:L361)</f>
        <v>339</v>
      </c>
      <c r="N361" s="369">
        <v>0</v>
      </c>
      <c r="O361" s="374">
        <f t="shared" si="25"/>
        <v>339</v>
      </c>
      <c r="P361" s="378">
        <v>16</v>
      </c>
      <c r="Q361" s="377">
        <v>1</v>
      </c>
      <c r="R361" s="381">
        <f t="shared" si="26"/>
        <v>17</v>
      </c>
      <c r="S361" s="384">
        <f t="shared" si="27"/>
        <v>161</v>
      </c>
      <c r="T361" s="383">
        <f t="shared" si="27"/>
        <v>598</v>
      </c>
      <c r="U361" s="385">
        <f t="shared" si="28"/>
        <v>759</v>
      </c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</row>
    <row r="362" spans="1:33" s="251" customFormat="1" ht="18" customHeight="1" thickBot="1">
      <c r="A362" s="357" t="s">
        <v>313</v>
      </c>
      <c r="B362" s="363">
        <v>629</v>
      </c>
      <c r="C362" s="364">
        <v>12</v>
      </c>
      <c r="D362" s="367">
        <f t="shared" si="24"/>
        <v>641</v>
      </c>
      <c r="E362" s="372">
        <v>43</v>
      </c>
      <c r="F362" s="350">
        <v>377</v>
      </c>
      <c r="G362" s="350">
        <v>0</v>
      </c>
      <c r="H362" s="350">
        <v>0</v>
      </c>
      <c r="I362" s="350">
        <v>3</v>
      </c>
      <c r="J362" s="350">
        <v>3</v>
      </c>
      <c r="K362" s="350">
        <v>0</v>
      </c>
      <c r="L362" s="350">
        <v>0</v>
      </c>
      <c r="M362" s="350">
        <v>480</v>
      </c>
      <c r="N362" s="350">
        <v>0</v>
      </c>
      <c r="O362" s="375">
        <f t="shared" si="25"/>
        <v>480</v>
      </c>
      <c r="P362" s="379">
        <v>1</v>
      </c>
      <c r="Q362" s="380">
        <v>0</v>
      </c>
      <c r="R362" s="382">
        <f t="shared" si="26"/>
        <v>1</v>
      </c>
      <c r="S362" s="386">
        <f t="shared" si="27"/>
        <v>148</v>
      </c>
      <c r="T362" s="387">
        <f t="shared" si="27"/>
        <v>12</v>
      </c>
      <c r="U362" s="388">
        <f t="shared" si="28"/>
        <v>160</v>
      </c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</row>
    <row r="363" spans="1:33" s="43" customFormat="1" ht="12.75" customHeight="1">
      <c r="A363" s="550" t="s">
        <v>323</v>
      </c>
      <c r="B363" s="550"/>
      <c r="C363" s="550"/>
      <c r="D363" s="550"/>
      <c r="E363" s="550"/>
      <c r="F363" s="550"/>
      <c r="G363" s="550"/>
      <c r="H363" s="550"/>
      <c r="I363" s="550"/>
      <c r="J363" s="550"/>
      <c r="K363" s="550"/>
      <c r="L363" s="550"/>
      <c r="M363" s="550"/>
      <c r="N363" s="550"/>
      <c r="O363" s="550"/>
      <c r="P363" s="550"/>
      <c r="Q363" s="550"/>
      <c r="R363" s="550"/>
      <c r="S363" s="550"/>
      <c r="T363" s="550"/>
      <c r="U363" s="550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</row>
    <row r="364" spans="1:33" s="43" customFormat="1" ht="12.75" customHeight="1">
      <c r="A364" s="266"/>
      <c r="B364" s="266"/>
      <c r="C364" s="266"/>
      <c r="D364" s="266"/>
      <c r="E364" s="266"/>
      <c r="F364" s="266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</row>
    <row r="365" spans="1:33" s="43" customFormat="1" ht="12.75" customHeight="1">
      <c r="A365" s="266"/>
      <c r="B365" s="266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</row>
    <row r="366" spans="1:33" s="43" customFormat="1" ht="12.75" customHeight="1">
      <c r="A366" s="266"/>
      <c r="B366" s="266"/>
      <c r="C366" s="266"/>
      <c r="D366" s="266"/>
      <c r="E366" s="266"/>
      <c r="F366" s="266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</row>
    <row r="367" spans="1:33" s="43" customFormat="1" ht="12.75" customHeight="1">
      <c r="A367" s="266"/>
      <c r="B367" s="266"/>
      <c r="C367" s="266"/>
      <c r="D367" s="266"/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</row>
    <row r="368" spans="1:33" s="43" customFormat="1" ht="12.75" customHeight="1">
      <c r="A368" s="266"/>
      <c r="B368" s="266"/>
      <c r="C368" s="266"/>
      <c r="D368" s="266"/>
      <c r="E368" s="266"/>
      <c r="F368" s="266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</row>
    <row r="369" spans="1:33" s="43" customFormat="1" ht="12.75" customHeight="1">
      <c r="A369" s="266"/>
      <c r="B369" s="266"/>
      <c r="C369" s="266"/>
      <c r="D369" s="266"/>
      <c r="E369" s="266"/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</row>
    <row r="370" spans="1:33" s="43" customFormat="1" ht="12.75" customHeight="1">
      <c r="A370" s="266"/>
      <c r="B370" s="266"/>
      <c r="C370" s="266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</row>
    <row r="371" spans="1:33" s="43" customFormat="1" ht="12.75" customHeight="1">
      <c r="A371" s="266"/>
      <c r="B371" s="266"/>
      <c r="C371" s="266"/>
      <c r="D371" s="266"/>
      <c r="E371" s="266"/>
      <c r="F371" s="266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43" customFormat="1" ht="12.75" customHeight="1">
      <c r="A372" s="266"/>
      <c r="B372" s="266"/>
      <c r="C372" s="266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43" customFormat="1" ht="12.75" customHeight="1">
      <c r="A373" s="266"/>
      <c r="B373" s="266"/>
      <c r="C373" s="266"/>
      <c r="D373" s="266"/>
      <c r="E373" s="266"/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43" customFormat="1" ht="12.75" customHeight="1">
      <c r="A374" s="266"/>
      <c r="B374" s="266"/>
      <c r="C374" s="266"/>
      <c r="D374" s="266"/>
      <c r="E374" s="266"/>
      <c r="F374" s="266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43" customFormat="1" ht="12.75" customHeight="1">
      <c r="A375" s="266"/>
      <c r="B375" s="266"/>
      <c r="C375" s="266"/>
      <c r="D375" s="266"/>
      <c r="E375" s="266"/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43" customFormat="1" ht="12.75" customHeight="1">
      <c r="A376" s="266"/>
      <c r="B376" s="266"/>
      <c r="C376" s="266"/>
      <c r="D376" s="266"/>
      <c r="E376" s="266"/>
      <c r="F376" s="266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</row>
    <row r="377" spans="1:33" s="43" customFormat="1" ht="12.75" customHeight="1">
      <c r="A377" s="266"/>
      <c r="B377" s="266"/>
      <c r="C377" s="266"/>
      <c r="D377" s="266"/>
      <c r="E377" s="266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</row>
    <row r="378" spans="1:33" s="43" customFormat="1" ht="12.75" customHeight="1">
      <c r="A378" s="266"/>
      <c r="B378" s="266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43" customFormat="1" ht="12.75" customHeight="1">
      <c r="A379" s="266"/>
      <c r="B379" s="266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43" customFormat="1" ht="12.75" customHeight="1">
      <c r="A380" s="266"/>
      <c r="B380" s="266"/>
      <c r="C380" s="266"/>
      <c r="D380" s="266"/>
      <c r="E380" s="266"/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43" customFormat="1" ht="12.75" customHeight="1">
      <c r="A381" s="266"/>
      <c r="B381" s="266"/>
      <c r="C381" s="266"/>
      <c r="D381" s="266"/>
      <c r="E381" s="266"/>
      <c r="F381" s="266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43" customFormat="1" ht="12.75" customHeight="1">
      <c r="A382" s="266"/>
      <c r="B382" s="266"/>
      <c r="C382" s="266"/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43" customFormat="1" ht="3.75" customHeight="1">
      <c r="A383" s="444"/>
      <c r="B383" s="444"/>
      <c r="C383" s="444"/>
      <c r="D383" s="444"/>
      <c r="E383" s="444"/>
      <c r="F383" s="444"/>
      <c r="G383" s="444"/>
      <c r="H383" s="444"/>
      <c r="I383" s="444"/>
      <c r="J383" s="444"/>
      <c r="K383" s="444"/>
      <c r="L383" s="444"/>
      <c r="M383" s="444"/>
      <c r="N383" s="444"/>
      <c r="O383" s="444"/>
      <c r="P383" s="444"/>
      <c r="Q383" s="444"/>
      <c r="R383" s="444"/>
      <c r="S383" s="444"/>
      <c r="T383" s="444"/>
      <c r="U383" s="4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21" s="255" customFormat="1" ht="23.25" customHeight="1">
      <c r="A384" s="563" t="s">
        <v>321</v>
      </c>
      <c r="B384" s="564"/>
      <c r="C384" s="564"/>
      <c r="D384" s="564"/>
      <c r="E384" s="564"/>
      <c r="F384" s="564"/>
      <c r="G384" s="564"/>
      <c r="H384" s="564"/>
      <c r="I384" s="564"/>
      <c r="J384" s="564"/>
      <c r="K384" s="564"/>
      <c r="L384" s="564"/>
      <c r="M384" s="564"/>
      <c r="N384" s="564"/>
      <c r="O384" s="564"/>
      <c r="P384" s="564"/>
      <c r="Q384" s="564"/>
      <c r="R384" s="564"/>
      <c r="S384" s="564"/>
      <c r="T384" s="564"/>
      <c r="U384" s="565"/>
    </row>
    <row r="385" spans="1:19" ht="4.5" customHeight="1" thickBo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43"/>
    </row>
    <row r="386" spans="1:21" ht="33.75" customHeight="1">
      <c r="A386" s="582" t="s">
        <v>164</v>
      </c>
      <c r="B386" s="551" t="s">
        <v>49</v>
      </c>
      <c r="C386" s="552"/>
      <c r="D386" s="580" t="s">
        <v>175</v>
      </c>
      <c r="E386" s="553" t="s">
        <v>185</v>
      </c>
      <c r="F386" s="555" t="s">
        <v>177</v>
      </c>
      <c r="G386" s="555" t="s">
        <v>178</v>
      </c>
      <c r="H386" s="555" t="s">
        <v>179</v>
      </c>
      <c r="I386" s="555" t="s">
        <v>186</v>
      </c>
      <c r="J386" s="566" t="s">
        <v>162</v>
      </c>
      <c r="K386" s="576"/>
      <c r="L386" s="577"/>
      <c r="M386" s="544" t="s">
        <v>184</v>
      </c>
      <c r="N386" s="544"/>
      <c r="O386" s="578" t="s">
        <v>155</v>
      </c>
      <c r="P386" s="557" t="s">
        <v>176</v>
      </c>
      <c r="Q386" s="558"/>
      <c r="R386" s="588" t="s">
        <v>183</v>
      </c>
      <c r="S386" s="561" t="s">
        <v>165</v>
      </c>
      <c r="T386" s="562"/>
      <c r="U386" s="574" t="s">
        <v>324</v>
      </c>
    </row>
    <row r="387" spans="1:21" ht="24" customHeight="1">
      <c r="A387" s="583"/>
      <c r="B387" s="322" t="s">
        <v>173</v>
      </c>
      <c r="C387" s="323" t="s">
        <v>154</v>
      </c>
      <c r="D387" s="581"/>
      <c r="E387" s="554"/>
      <c r="F387" s="556"/>
      <c r="G387" s="556"/>
      <c r="H387" s="556"/>
      <c r="I387" s="556"/>
      <c r="J387" s="401" t="s">
        <v>180</v>
      </c>
      <c r="K387" s="401" t="s">
        <v>181</v>
      </c>
      <c r="L387" s="401" t="s">
        <v>182</v>
      </c>
      <c r="M387" s="400" t="s">
        <v>173</v>
      </c>
      <c r="N387" s="400" t="s">
        <v>154</v>
      </c>
      <c r="O387" s="579"/>
      <c r="P387" s="320" t="s">
        <v>173</v>
      </c>
      <c r="Q387" s="321" t="s">
        <v>154</v>
      </c>
      <c r="R387" s="589"/>
      <c r="S387" s="318" t="s">
        <v>174</v>
      </c>
      <c r="T387" s="319" t="s">
        <v>154</v>
      </c>
      <c r="U387" s="575"/>
    </row>
    <row r="388" spans="1:21" ht="12.75" customHeight="1">
      <c r="A388" s="584"/>
      <c r="B388" s="273" t="s">
        <v>82</v>
      </c>
      <c r="C388" s="265" t="s">
        <v>166</v>
      </c>
      <c r="D388" s="274" t="s">
        <v>167</v>
      </c>
      <c r="E388" s="273" t="s">
        <v>87</v>
      </c>
      <c r="F388" s="265" t="s">
        <v>79</v>
      </c>
      <c r="G388" s="265" t="s">
        <v>80</v>
      </c>
      <c r="H388" s="265" t="s">
        <v>153</v>
      </c>
      <c r="I388" s="265" t="s">
        <v>161</v>
      </c>
      <c r="J388" s="265" t="s">
        <v>163</v>
      </c>
      <c r="K388" s="265" t="s">
        <v>83</v>
      </c>
      <c r="L388" s="265" t="s">
        <v>187</v>
      </c>
      <c r="M388" s="265" t="s">
        <v>188</v>
      </c>
      <c r="N388" s="265" t="s">
        <v>81</v>
      </c>
      <c r="O388" s="274" t="s">
        <v>189</v>
      </c>
      <c r="P388" s="273" t="s">
        <v>85</v>
      </c>
      <c r="Q388" s="265" t="s">
        <v>190</v>
      </c>
      <c r="R388" s="274" t="s">
        <v>191</v>
      </c>
      <c r="S388" s="273" t="s">
        <v>192</v>
      </c>
      <c r="T388" s="265" t="s">
        <v>193</v>
      </c>
      <c r="U388" s="274" t="s">
        <v>194</v>
      </c>
    </row>
    <row r="389" spans="1:21" ht="22.5" customHeight="1">
      <c r="A389" s="289" t="s">
        <v>172</v>
      </c>
      <c r="B389" s="325">
        <f>SUM(B390:B396)</f>
        <v>7887</v>
      </c>
      <c r="C389" s="348">
        <f>SUM(C390:C396)</f>
        <v>3507</v>
      </c>
      <c r="D389" s="327">
        <f>SUM(D390:D396)</f>
        <v>11394</v>
      </c>
      <c r="E389" s="295">
        <f>SUM(E390:E396)</f>
        <v>469</v>
      </c>
      <c r="F389" s="296">
        <f>SUM(F390:F396)</f>
        <v>916</v>
      </c>
      <c r="G389" s="296">
        <f aca="true" t="shared" si="29" ref="G389:O389">SUM(G390:G396)</f>
        <v>2</v>
      </c>
      <c r="H389" s="296">
        <f t="shared" si="29"/>
        <v>8</v>
      </c>
      <c r="I389" s="296">
        <f t="shared" si="29"/>
        <v>73</v>
      </c>
      <c r="J389" s="296">
        <f t="shared" si="29"/>
        <v>96</v>
      </c>
      <c r="K389" s="296">
        <f t="shared" si="29"/>
        <v>8</v>
      </c>
      <c r="L389" s="296">
        <f t="shared" si="29"/>
        <v>22</v>
      </c>
      <c r="M389" s="296">
        <f t="shared" si="29"/>
        <v>1594</v>
      </c>
      <c r="N389" s="296">
        <f t="shared" si="29"/>
        <v>417</v>
      </c>
      <c r="O389" s="354">
        <f t="shared" si="29"/>
        <v>2011</v>
      </c>
      <c r="P389" s="331">
        <f aca="true" t="shared" si="30" ref="P389:U389">SUM(P390:P396)</f>
        <v>544</v>
      </c>
      <c r="Q389" s="333">
        <f t="shared" si="30"/>
        <v>520</v>
      </c>
      <c r="R389" s="332">
        <f t="shared" si="30"/>
        <v>1064</v>
      </c>
      <c r="S389" s="346">
        <f t="shared" si="30"/>
        <v>5749</v>
      </c>
      <c r="T389" s="347">
        <f t="shared" si="30"/>
        <v>2570</v>
      </c>
      <c r="U389" s="335">
        <f t="shared" si="30"/>
        <v>8319</v>
      </c>
    </row>
    <row r="390" spans="1:33" s="251" customFormat="1" ht="17.25" customHeight="1">
      <c r="A390" s="290" t="s">
        <v>207</v>
      </c>
      <c r="B390" s="277">
        <v>1659</v>
      </c>
      <c r="C390" s="257">
        <v>690</v>
      </c>
      <c r="D390" s="278">
        <f aca="true" t="shared" si="31" ref="D390:D396">SUM(B390:C390)</f>
        <v>2349</v>
      </c>
      <c r="E390" s="298">
        <v>109</v>
      </c>
      <c r="F390" s="299">
        <v>263</v>
      </c>
      <c r="G390" s="299">
        <v>1</v>
      </c>
      <c r="H390" s="299">
        <v>2</v>
      </c>
      <c r="I390" s="299">
        <v>13</v>
      </c>
      <c r="J390" s="299">
        <v>4</v>
      </c>
      <c r="K390" s="299">
        <v>0</v>
      </c>
      <c r="L390" s="299">
        <v>0</v>
      </c>
      <c r="M390" s="299">
        <f>SUM(E390:L390)</f>
        <v>392</v>
      </c>
      <c r="N390" s="299">
        <v>220</v>
      </c>
      <c r="O390" s="300">
        <f>SUM(M390:N390)</f>
        <v>612</v>
      </c>
      <c r="P390" s="284">
        <v>251</v>
      </c>
      <c r="Q390" s="258">
        <v>12</v>
      </c>
      <c r="R390" s="285">
        <f>SUM(P390:Q390)</f>
        <v>263</v>
      </c>
      <c r="S390" s="308">
        <f aca="true" t="shared" si="32" ref="S390:T396">+B390-M390-P390</f>
        <v>1016</v>
      </c>
      <c r="T390" s="309">
        <f t="shared" si="32"/>
        <v>458</v>
      </c>
      <c r="U390" s="310">
        <f aca="true" t="shared" si="33" ref="U390:U396">+S390+T390</f>
        <v>1474</v>
      </c>
      <c r="V390" s="252"/>
      <c r="W390" s="252"/>
      <c r="X390" s="252"/>
      <c r="Y390" s="252"/>
      <c r="Z390" s="252"/>
      <c r="AA390" s="252"/>
      <c r="AB390" s="252"/>
      <c r="AC390" s="252"/>
      <c r="AD390" s="252"/>
      <c r="AE390" s="252"/>
      <c r="AF390" s="252"/>
      <c r="AG390" s="252"/>
    </row>
    <row r="391" spans="1:33" s="251" customFormat="1" ht="17.25" customHeight="1">
      <c r="A391" s="290" t="s">
        <v>208</v>
      </c>
      <c r="B391" s="277">
        <v>906</v>
      </c>
      <c r="C391" s="257">
        <v>592</v>
      </c>
      <c r="D391" s="278">
        <f t="shared" si="31"/>
        <v>1498</v>
      </c>
      <c r="E391" s="298">
        <v>45</v>
      </c>
      <c r="F391" s="299">
        <v>131</v>
      </c>
      <c r="G391" s="299">
        <v>0</v>
      </c>
      <c r="H391" s="299">
        <v>0</v>
      </c>
      <c r="I391" s="299">
        <v>20</v>
      </c>
      <c r="J391" s="299">
        <v>5</v>
      </c>
      <c r="K391" s="299">
        <v>0</v>
      </c>
      <c r="L391" s="299">
        <v>2</v>
      </c>
      <c r="M391" s="299">
        <f aca="true" t="shared" si="34" ref="M391:M396">SUM(E391:L391)</f>
        <v>203</v>
      </c>
      <c r="N391" s="299">
        <v>2</v>
      </c>
      <c r="O391" s="300">
        <f aca="true" t="shared" si="35" ref="O391:O396">SUM(M391:N391)</f>
        <v>205</v>
      </c>
      <c r="P391" s="284">
        <v>89</v>
      </c>
      <c r="Q391" s="258">
        <v>1</v>
      </c>
      <c r="R391" s="285">
        <f aca="true" t="shared" si="36" ref="R391:R396">SUM(P391:Q391)</f>
        <v>90</v>
      </c>
      <c r="S391" s="308">
        <f t="shared" si="32"/>
        <v>614</v>
      </c>
      <c r="T391" s="309">
        <f t="shared" si="32"/>
        <v>589</v>
      </c>
      <c r="U391" s="310">
        <f t="shared" si="33"/>
        <v>1203</v>
      </c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</row>
    <row r="392" spans="1:33" s="251" customFormat="1" ht="17.25" customHeight="1">
      <c r="A392" s="290" t="s">
        <v>211</v>
      </c>
      <c r="B392" s="277">
        <v>856</v>
      </c>
      <c r="C392" s="257">
        <v>261</v>
      </c>
      <c r="D392" s="278">
        <f t="shared" si="31"/>
        <v>1117</v>
      </c>
      <c r="E392" s="298">
        <v>36</v>
      </c>
      <c r="F392" s="299">
        <v>169</v>
      </c>
      <c r="G392" s="299">
        <v>0</v>
      </c>
      <c r="H392" s="299">
        <v>0</v>
      </c>
      <c r="I392" s="299">
        <v>7</v>
      </c>
      <c r="J392" s="299">
        <v>5</v>
      </c>
      <c r="K392" s="299">
        <v>1</v>
      </c>
      <c r="L392" s="299">
        <v>1</v>
      </c>
      <c r="M392" s="299">
        <v>219</v>
      </c>
      <c r="N392" s="299">
        <v>1</v>
      </c>
      <c r="O392" s="300">
        <f t="shared" si="35"/>
        <v>220</v>
      </c>
      <c r="P392" s="284">
        <v>5</v>
      </c>
      <c r="Q392" s="258">
        <v>13</v>
      </c>
      <c r="R392" s="285">
        <f t="shared" si="36"/>
        <v>18</v>
      </c>
      <c r="S392" s="308">
        <f t="shared" si="32"/>
        <v>632</v>
      </c>
      <c r="T392" s="309">
        <f t="shared" si="32"/>
        <v>247</v>
      </c>
      <c r="U392" s="310">
        <f t="shared" si="33"/>
        <v>879</v>
      </c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</row>
    <row r="393" spans="1:33" s="251" customFormat="1" ht="17.25" customHeight="1">
      <c r="A393" s="290" t="s">
        <v>212</v>
      </c>
      <c r="B393" s="277">
        <v>1545</v>
      </c>
      <c r="C393" s="257">
        <v>585</v>
      </c>
      <c r="D393" s="278">
        <f t="shared" si="31"/>
        <v>2130</v>
      </c>
      <c r="E393" s="298">
        <v>91</v>
      </c>
      <c r="F393" s="299">
        <v>88</v>
      </c>
      <c r="G393" s="299">
        <v>0</v>
      </c>
      <c r="H393" s="299">
        <v>2</v>
      </c>
      <c r="I393" s="299">
        <v>8</v>
      </c>
      <c r="J393" s="299">
        <v>27</v>
      </c>
      <c r="K393" s="299">
        <v>1</v>
      </c>
      <c r="L393" s="299">
        <v>8</v>
      </c>
      <c r="M393" s="299">
        <f t="shared" si="34"/>
        <v>225</v>
      </c>
      <c r="N393" s="299">
        <v>172</v>
      </c>
      <c r="O393" s="300">
        <f t="shared" si="35"/>
        <v>397</v>
      </c>
      <c r="P393" s="284">
        <v>100</v>
      </c>
      <c r="Q393" s="258">
        <v>406</v>
      </c>
      <c r="R393" s="285">
        <f t="shared" si="36"/>
        <v>506</v>
      </c>
      <c r="S393" s="308">
        <f t="shared" si="32"/>
        <v>1220</v>
      </c>
      <c r="T393" s="309">
        <f t="shared" si="32"/>
        <v>7</v>
      </c>
      <c r="U393" s="310">
        <f t="shared" si="33"/>
        <v>1227</v>
      </c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</row>
    <row r="394" spans="1:33" s="251" customFormat="1" ht="17.25" customHeight="1">
      <c r="A394" s="290" t="s">
        <v>210</v>
      </c>
      <c r="B394" s="277">
        <v>1488</v>
      </c>
      <c r="C394" s="257">
        <v>685</v>
      </c>
      <c r="D394" s="278">
        <f t="shared" si="31"/>
        <v>2173</v>
      </c>
      <c r="E394" s="298">
        <v>133</v>
      </c>
      <c r="F394" s="299">
        <v>87</v>
      </c>
      <c r="G394" s="299">
        <v>0</v>
      </c>
      <c r="H394" s="299">
        <v>3</v>
      </c>
      <c r="I394" s="299">
        <v>12</v>
      </c>
      <c r="J394" s="299">
        <v>16</v>
      </c>
      <c r="K394" s="299">
        <v>2</v>
      </c>
      <c r="L394" s="299">
        <v>2</v>
      </c>
      <c r="M394" s="299">
        <f t="shared" si="34"/>
        <v>255</v>
      </c>
      <c r="N394" s="299">
        <v>6</v>
      </c>
      <c r="O394" s="300">
        <f t="shared" si="35"/>
        <v>261</v>
      </c>
      <c r="P394" s="284">
        <v>28</v>
      </c>
      <c r="Q394" s="258">
        <v>1</v>
      </c>
      <c r="R394" s="285">
        <f t="shared" si="36"/>
        <v>29</v>
      </c>
      <c r="S394" s="308">
        <f t="shared" si="32"/>
        <v>1205</v>
      </c>
      <c r="T394" s="309">
        <f t="shared" si="32"/>
        <v>678</v>
      </c>
      <c r="U394" s="310">
        <f t="shared" si="33"/>
        <v>1883</v>
      </c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</row>
    <row r="395" spans="1:33" s="251" customFormat="1" ht="17.25" customHeight="1">
      <c r="A395" s="290" t="s">
        <v>213</v>
      </c>
      <c r="B395" s="277">
        <v>1040</v>
      </c>
      <c r="C395" s="257">
        <v>470</v>
      </c>
      <c r="D395" s="278">
        <f t="shared" si="31"/>
        <v>1510</v>
      </c>
      <c r="E395" s="298">
        <v>53</v>
      </c>
      <c r="F395" s="299">
        <v>123</v>
      </c>
      <c r="G395" s="299">
        <v>1</v>
      </c>
      <c r="H395" s="299">
        <v>1</v>
      </c>
      <c r="I395" s="299">
        <v>8</v>
      </c>
      <c r="J395" s="299">
        <v>36</v>
      </c>
      <c r="K395" s="299">
        <v>4</v>
      </c>
      <c r="L395" s="299">
        <v>9</v>
      </c>
      <c r="M395" s="299">
        <f t="shared" si="34"/>
        <v>235</v>
      </c>
      <c r="N395" s="299">
        <v>13</v>
      </c>
      <c r="O395" s="300">
        <f t="shared" si="35"/>
        <v>248</v>
      </c>
      <c r="P395" s="284">
        <v>64</v>
      </c>
      <c r="Q395" s="258">
        <v>85</v>
      </c>
      <c r="R395" s="285">
        <f t="shared" si="36"/>
        <v>149</v>
      </c>
      <c r="S395" s="308">
        <f t="shared" si="32"/>
        <v>741</v>
      </c>
      <c r="T395" s="309">
        <f t="shared" si="32"/>
        <v>372</v>
      </c>
      <c r="U395" s="310">
        <f t="shared" si="33"/>
        <v>1113</v>
      </c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</row>
    <row r="396" spans="1:33" s="251" customFormat="1" ht="17.25" customHeight="1" thickBot="1">
      <c r="A396" s="291" t="s">
        <v>209</v>
      </c>
      <c r="B396" s="279">
        <v>393</v>
      </c>
      <c r="C396" s="280">
        <v>224</v>
      </c>
      <c r="D396" s="281">
        <f t="shared" si="31"/>
        <v>617</v>
      </c>
      <c r="E396" s="301">
        <v>2</v>
      </c>
      <c r="F396" s="302">
        <v>55</v>
      </c>
      <c r="G396" s="302">
        <v>0</v>
      </c>
      <c r="H396" s="302">
        <v>0</v>
      </c>
      <c r="I396" s="302">
        <v>5</v>
      </c>
      <c r="J396" s="302">
        <v>3</v>
      </c>
      <c r="K396" s="302">
        <v>0</v>
      </c>
      <c r="L396" s="302">
        <v>0</v>
      </c>
      <c r="M396" s="302">
        <f t="shared" si="34"/>
        <v>65</v>
      </c>
      <c r="N396" s="302">
        <v>3</v>
      </c>
      <c r="O396" s="303">
        <f t="shared" si="35"/>
        <v>68</v>
      </c>
      <c r="P396" s="286">
        <v>7</v>
      </c>
      <c r="Q396" s="287">
        <v>2</v>
      </c>
      <c r="R396" s="288">
        <f t="shared" si="36"/>
        <v>9</v>
      </c>
      <c r="S396" s="311">
        <f t="shared" si="32"/>
        <v>321</v>
      </c>
      <c r="T396" s="312">
        <f t="shared" si="32"/>
        <v>219</v>
      </c>
      <c r="U396" s="313">
        <f t="shared" si="33"/>
        <v>540</v>
      </c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</row>
    <row r="397" spans="1:33" s="43" customFormat="1" ht="12.75" customHeight="1">
      <c r="A397" s="550" t="s">
        <v>323</v>
      </c>
      <c r="B397" s="550"/>
      <c r="C397" s="550"/>
      <c r="D397" s="550"/>
      <c r="E397" s="550"/>
      <c r="F397" s="550"/>
      <c r="G397" s="550"/>
      <c r="H397" s="550"/>
      <c r="I397" s="550"/>
      <c r="J397" s="550"/>
      <c r="K397" s="550"/>
      <c r="L397" s="550"/>
      <c r="M397" s="550"/>
      <c r="N397" s="550"/>
      <c r="O397" s="550"/>
      <c r="P397" s="550"/>
      <c r="Q397" s="550"/>
      <c r="R397" s="550"/>
      <c r="S397" s="550"/>
      <c r="T397" s="550"/>
      <c r="U397" s="550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</row>
    <row r="398" spans="1:33" s="43" customFormat="1" ht="10.5" customHeight="1">
      <c r="A398" s="600"/>
      <c r="B398" s="600"/>
      <c r="C398" s="600"/>
      <c r="D398" s="600"/>
      <c r="E398" s="600"/>
      <c r="F398" s="600"/>
      <c r="G398" s="600"/>
      <c r="H398" s="60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</row>
    <row r="399" spans="1:33" s="43" customFormat="1" ht="10.5" customHeight="1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</row>
    <row r="400" spans="1:33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</row>
    <row r="401" spans="1:33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3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3" s="43" customFormat="1" ht="10.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</row>
    <row r="404" spans="1:33" s="43" customFormat="1" ht="10.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</row>
    <row r="405" spans="1:33" s="43" customFormat="1" ht="10.5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43" customFormat="1" ht="10.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43" customFormat="1" ht="10.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43" customFormat="1" ht="10.5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43" customFormat="1" ht="10.5" customHeight="1">
      <c r="A409" s="249"/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43" customFormat="1" ht="10.5" customHeight="1">
      <c r="A410" s="249"/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43" customFormat="1" ht="10.5" customHeight="1">
      <c r="A411" s="249"/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43" customFormat="1" ht="10.5" customHeight="1">
      <c r="A412" s="249"/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43" customFormat="1" ht="10.5" customHeight="1">
      <c r="A413" s="249"/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43" customFormat="1" ht="10.5" customHeight="1">
      <c r="A414" s="249"/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43" customFormat="1" ht="10.5" customHeight="1">
      <c r="A415" s="249"/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43" customFormat="1" ht="10.5" customHeight="1">
      <c r="A416" s="249"/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43" customFormat="1" ht="10.5" customHeight="1">
      <c r="A417" s="249"/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43" customFormat="1" ht="10.5" customHeight="1">
      <c r="A418" s="249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43" customFormat="1" ht="6.75" customHeight="1">
      <c r="A419" s="249"/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21" s="254" customFormat="1" ht="21.75" customHeight="1">
      <c r="A420" s="585" t="s">
        <v>152</v>
      </c>
      <c r="B420" s="586"/>
      <c r="C420" s="586"/>
      <c r="D420" s="586"/>
      <c r="E420" s="586"/>
      <c r="F420" s="586"/>
      <c r="G420" s="586"/>
      <c r="H420" s="586"/>
      <c r="I420" s="586"/>
      <c r="J420" s="586"/>
      <c r="K420" s="586"/>
      <c r="L420" s="586"/>
      <c r="M420" s="586"/>
      <c r="N420" s="586"/>
      <c r="O420" s="586"/>
      <c r="P420" s="586"/>
      <c r="Q420" s="586"/>
      <c r="R420" s="586"/>
      <c r="S420" s="586"/>
      <c r="T420" s="586"/>
      <c r="U420" s="587"/>
    </row>
    <row r="421" spans="1:21" s="254" customFormat="1" ht="24" customHeight="1">
      <c r="A421" s="571" t="s">
        <v>151</v>
      </c>
      <c r="B421" s="572"/>
      <c r="C421" s="572"/>
      <c r="D421" s="572"/>
      <c r="E421" s="572"/>
      <c r="F421" s="572"/>
      <c r="G421" s="572"/>
      <c r="H421" s="572"/>
      <c r="I421" s="572"/>
      <c r="J421" s="572"/>
      <c r="K421" s="572"/>
      <c r="L421" s="572"/>
      <c r="M421" s="572"/>
      <c r="N421" s="572"/>
      <c r="O421" s="572"/>
      <c r="P421" s="572"/>
      <c r="Q421" s="572"/>
      <c r="R421" s="572"/>
      <c r="S421" s="572"/>
      <c r="T421" s="572"/>
      <c r="U421" s="573"/>
    </row>
    <row r="422" spans="1:18" s="254" customFormat="1" ht="5.25" customHeight="1">
      <c r="A422" s="256"/>
      <c r="B422" s="256"/>
      <c r="C422" s="256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Q422" s="256"/>
      <c r="R422" s="256"/>
    </row>
    <row r="423" spans="1:21" s="255" customFormat="1" ht="23.25" customHeight="1">
      <c r="A423" s="563" t="s">
        <v>321</v>
      </c>
      <c r="B423" s="564"/>
      <c r="C423" s="564"/>
      <c r="D423" s="564"/>
      <c r="E423" s="564"/>
      <c r="F423" s="564"/>
      <c r="G423" s="564"/>
      <c r="H423" s="564"/>
      <c r="I423" s="564"/>
      <c r="J423" s="564"/>
      <c r="K423" s="564"/>
      <c r="L423" s="564"/>
      <c r="M423" s="564"/>
      <c r="N423" s="564"/>
      <c r="O423" s="564"/>
      <c r="P423" s="564"/>
      <c r="Q423" s="564"/>
      <c r="R423" s="564"/>
      <c r="S423" s="564"/>
      <c r="T423" s="564"/>
      <c r="U423" s="565"/>
    </row>
    <row r="424" spans="1:19" ht="4.5" customHeight="1" thickBo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43"/>
    </row>
    <row r="425" spans="1:21" ht="33.75" customHeight="1">
      <c r="A425" s="582" t="s">
        <v>164</v>
      </c>
      <c r="B425" s="551" t="s">
        <v>49</v>
      </c>
      <c r="C425" s="552"/>
      <c r="D425" s="580" t="s">
        <v>175</v>
      </c>
      <c r="E425" s="553" t="s">
        <v>185</v>
      </c>
      <c r="F425" s="555" t="s">
        <v>177</v>
      </c>
      <c r="G425" s="555" t="s">
        <v>178</v>
      </c>
      <c r="H425" s="555" t="s">
        <v>179</v>
      </c>
      <c r="I425" s="555" t="s">
        <v>198</v>
      </c>
      <c r="J425" s="566" t="s">
        <v>162</v>
      </c>
      <c r="K425" s="576"/>
      <c r="L425" s="577"/>
      <c r="M425" s="544" t="s">
        <v>184</v>
      </c>
      <c r="N425" s="544"/>
      <c r="O425" s="578" t="s">
        <v>155</v>
      </c>
      <c r="P425" s="557" t="s">
        <v>176</v>
      </c>
      <c r="Q425" s="558"/>
      <c r="R425" s="588" t="s">
        <v>183</v>
      </c>
      <c r="S425" s="561" t="s">
        <v>165</v>
      </c>
      <c r="T425" s="562"/>
      <c r="U425" s="574" t="s">
        <v>324</v>
      </c>
    </row>
    <row r="426" spans="1:21" ht="24" customHeight="1">
      <c r="A426" s="583"/>
      <c r="B426" s="322" t="s">
        <v>173</v>
      </c>
      <c r="C426" s="323" t="s">
        <v>154</v>
      </c>
      <c r="D426" s="581"/>
      <c r="E426" s="554"/>
      <c r="F426" s="556"/>
      <c r="G426" s="556"/>
      <c r="H426" s="556"/>
      <c r="I426" s="556"/>
      <c r="J426" s="442" t="s">
        <v>180</v>
      </c>
      <c r="K426" s="442" t="s">
        <v>181</v>
      </c>
      <c r="L426" s="442" t="s">
        <v>182</v>
      </c>
      <c r="M426" s="443" t="s">
        <v>173</v>
      </c>
      <c r="N426" s="443" t="s">
        <v>154</v>
      </c>
      <c r="O426" s="579"/>
      <c r="P426" s="320" t="s">
        <v>173</v>
      </c>
      <c r="Q426" s="321" t="s">
        <v>154</v>
      </c>
      <c r="R426" s="589"/>
      <c r="S426" s="318" t="s">
        <v>174</v>
      </c>
      <c r="T426" s="319" t="s">
        <v>154</v>
      </c>
      <c r="U426" s="575"/>
    </row>
    <row r="427" spans="1:21" ht="12.75" customHeight="1">
      <c r="A427" s="584"/>
      <c r="B427" s="273" t="s">
        <v>82</v>
      </c>
      <c r="C427" s="265" t="s">
        <v>166</v>
      </c>
      <c r="D427" s="274" t="s">
        <v>167</v>
      </c>
      <c r="E427" s="273" t="s">
        <v>87</v>
      </c>
      <c r="F427" s="265" t="s">
        <v>79</v>
      </c>
      <c r="G427" s="265" t="s">
        <v>80</v>
      </c>
      <c r="H427" s="265" t="s">
        <v>153</v>
      </c>
      <c r="I427" s="265" t="s">
        <v>161</v>
      </c>
      <c r="J427" s="265" t="s">
        <v>163</v>
      </c>
      <c r="K427" s="265" t="s">
        <v>83</v>
      </c>
      <c r="L427" s="265" t="s">
        <v>187</v>
      </c>
      <c r="M427" s="265" t="s">
        <v>188</v>
      </c>
      <c r="N427" s="265" t="s">
        <v>81</v>
      </c>
      <c r="O427" s="274" t="s">
        <v>189</v>
      </c>
      <c r="P427" s="273" t="s">
        <v>85</v>
      </c>
      <c r="Q427" s="265" t="s">
        <v>190</v>
      </c>
      <c r="R427" s="274" t="s">
        <v>191</v>
      </c>
      <c r="S427" s="273" t="s">
        <v>192</v>
      </c>
      <c r="T427" s="265" t="s">
        <v>193</v>
      </c>
      <c r="U427" s="274" t="s">
        <v>194</v>
      </c>
    </row>
    <row r="428" spans="1:21" ht="19.5" customHeight="1">
      <c r="A428" s="289" t="s">
        <v>168</v>
      </c>
      <c r="B428" s="275">
        <f aca="true" t="shared" si="37" ref="B428:U428">SUM(B429:B459)</f>
        <v>19406</v>
      </c>
      <c r="C428" s="259">
        <f t="shared" si="37"/>
        <v>24650</v>
      </c>
      <c r="D428" s="276">
        <f t="shared" si="37"/>
        <v>44056</v>
      </c>
      <c r="E428" s="295">
        <f t="shared" si="37"/>
        <v>1553</v>
      </c>
      <c r="F428" s="296">
        <f t="shared" si="37"/>
        <v>2370</v>
      </c>
      <c r="G428" s="296">
        <f t="shared" si="37"/>
        <v>520</v>
      </c>
      <c r="H428" s="296">
        <f t="shared" si="37"/>
        <v>0</v>
      </c>
      <c r="I428" s="296">
        <f t="shared" si="37"/>
        <v>1237</v>
      </c>
      <c r="J428" s="296">
        <f t="shared" si="37"/>
        <v>10</v>
      </c>
      <c r="K428" s="296">
        <f t="shared" si="37"/>
        <v>2</v>
      </c>
      <c r="L428" s="296">
        <f t="shared" si="37"/>
        <v>3</v>
      </c>
      <c r="M428" s="296">
        <f t="shared" si="37"/>
        <v>5885</v>
      </c>
      <c r="N428" s="296">
        <f t="shared" si="37"/>
        <v>554</v>
      </c>
      <c r="O428" s="297">
        <f t="shared" si="37"/>
        <v>6439</v>
      </c>
      <c r="P428" s="282">
        <f t="shared" si="37"/>
        <v>173</v>
      </c>
      <c r="Q428" s="260">
        <f t="shared" si="37"/>
        <v>2662</v>
      </c>
      <c r="R428" s="283">
        <f t="shared" si="37"/>
        <v>2835</v>
      </c>
      <c r="S428" s="305">
        <f t="shared" si="37"/>
        <v>13348</v>
      </c>
      <c r="T428" s="306">
        <f t="shared" si="37"/>
        <v>21434</v>
      </c>
      <c r="U428" s="307">
        <f t="shared" si="37"/>
        <v>34782</v>
      </c>
    </row>
    <row r="429" spans="1:33" s="251" customFormat="1" ht="18" customHeight="1">
      <c r="A429" s="290" t="s">
        <v>240</v>
      </c>
      <c r="B429" s="277">
        <v>679</v>
      </c>
      <c r="C429" s="257">
        <v>1204</v>
      </c>
      <c r="D429" s="278">
        <f aca="true" t="shared" si="38" ref="D429:D459">SUM(B429:C429)</f>
        <v>1883</v>
      </c>
      <c r="E429" s="298">
        <v>52</v>
      </c>
      <c r="F429" s="299">
        <v>59</v>
      </c>
      <c r="G429" s="299">
        <v>10</v>
      </c>
      <c r="H429" s="299">
        <v>0</v>
      </c>
      <c r="I429" s="299">
        <v>62</v>
      </c>
      <c r="J429" s="299">
        <v>0</v>
      </c>
      <c r="K429" s="299">
        <v>0</v>
      </c>
      <c r="L429" s="299">
        <v>0</v>
      </c>
      <c r="M429" s="299">
        <f>SUM(E429:L429)</f>
        <v>183</v>
      </c>
      <c r="N429" s="299">
        <v>5</v>
      </c>
      <c r="O429" s="300">
        <f>SUM(M429:N429)</f>
        <v>188</v>
      </c>
      <c r="P429" s="284">
        <v>1</v>
      </c>
      <c r="Q429" s="258">
        <v>0</v>
      </c>
      <c r="R429" s="285">
        <f>SUM(P429:Q429)</f>
        <v>1</v>
      </c>
      <c r="S429" s="308">
        <f aca="true" t="shared" si="39" ref="S429:S459">+B429-M429-P429</f>
        <v>495</v>
      </c>
      <c r="T429" s="309">
        <f aca="true" t="shared" si="40" ref="T429:T459">+C429-N429-Q429</f>
        <v>1199</v>
      </c>
      <c r="U429" s="310">
        <f aca="true" t="shared" si="41" ref="U429:U459">+S429+T429</f>
        <v>1694</v>
      </c>
      <c r="V429" s="252"/>
      <c r="W429" s="252"/>
      <c r="X429" s="252"/>
      <c r="Y429" s="252"/>
      <c r="Z429" s="252"/>
      <c r="AA429" s="252"/>
      <c r="AB429" s="252"/>
      <c r="AC429" s="252"/>
      <c r="AD429" s="252"/>
      <c r="AE429" s="252"/>
      <c r="AF429" s="252"/>
      <c r="AG429" s="252"/>
    </row>
    <row r="430" spans="1:33" s="251" customFormat="1" ht="18" customHeight="1">
      <c r="A430" s="290" t="s">
        <v>241</v>
      </c>
      <c r="B430" s="277">
        <v>737</v>
      </c>
      <c r="C430" s="257">
        <v>1190</v>
      </c>
      <c r="D430" s="278">
        <f t="shared" si="38"/>
        <v>1927</v>
      </c>
      <c r="E430" s="298">
        <v>56</v>
      </c>
      <c r="F430" s="299">
        <v>102</v>
      </c>
      <c r="G430" s="299">
        <v>93</v>
      </c>
      <c r="H430" s="299">
        <v>0</v>
      </c>
      <c r="I430" s="299">
        <v>0</v>
      </c>
      <c r="J430" s="299">
        <v>0</v>
      </c>
      <c r="K430" s="299">
        <v>0</v>
      </c>
      <c r="L430" s="299">
        <v>0</v>
      </c>
      <c r="M430" s="299">
        <f aca="true" t="shared" si="42" ref="M430:M457">SUM(E430:L430)</f>
        <v>251</v>
      </c>
      <c r="N430" s="299">
        <v>4</v>
      </c>
      <c r="O430" s="300">
        <f aca="true" t="shared" si="43" ref="O430:O459">SUM(M430:N430)</f>
        <v>255</v>
      </c>
      <c r="P430" s="284">
        <v>1</v>
      </c>
      <c r="Q430" s="258">
        <v>0</v>
      </c>
      <c r="R430" s="285">
        <f aca="true" t="shared" si="44" ref="R430:R459">SUM(P430:Q430)</f>
        <v>1</v>
      </c>
      <c r="S430" s="308">
        <f t="shared" si="39"/>
        <v>485</v>
      </c>
      <c r="T430" s="309">
        <f t="shared" si="40"/>
        <v>1186</v>
      </c>
      <c r="U430" s="310">
        <f t="shared" si="41"/>
        <v>1671</v>
      </c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</row>
    <row r="431" spans="1:33" s="251" customFormat="1" ht="18" customHeight="1">
      <c r="A431" s="290" t="s">
        <v>242</v>
      </c>
      <c r="B431" s="277">
        <v>1226</v>
      </c>
      <c r="C431" s="257">
        <v>835</v>
      </c>
      <c r="D431" s="278">
        <f t="shared" si="38"/>
        <v>2061</v>
      </c>
      <c r="E431" s="298">
        <v>33</v>
      </c>
      <c r="F431" s="299">
        <v>107</v>
      </c>
      <c r="G431" s="299">
        <v>12</v>
      </c>
      <c r="H431" s="299">
        <v>0</v>
      </c>
      <c r="I431" s="299">
        <v>460</v>
      </c>
      <c r="J431" s="299">
        <v>0</v>
      </c>
      <c r="K431" s="299">
        <v>0</v>
      </c>
      <c r="L431" s="299">
        <v>0</v>
      </c>
      <c r="M431" s="299">
        <f t="shared" si="42"/>
        <v>612</v>
      </c>
      <c r="N431" s="299">
        <v>2</v>
      </c>
      <c r="O431" s="300">
        <f t="shared" si="43"/>
        <v>614</v>
      </c>
      <c r="P431" s="284">
        <v>1</v>
      </c>
      <c r="Q431" s="258">
        <v>0</v>
      </c>
      <c r="R431" s="285">
        <f t="shared" si="44"/>
        <v>1</v>
      </c>
      <c r="S431" s="308">
        <f t="shared" si="39"/>
        <v>613</v>
      </c>
      <c r="T431" s="309">
        <f t="shared" si="40"/>
        <v>833</v>
      </c>
      <c r="U431" s="310">
        <f t="shared" si="41"/>
        <v>1446</v>
      </c>
      <c r="V431" s="252"/>
      <c r="W431" s="252"/>
      <c r="X431" s="252"/>
      <c r="Y431" s="252"/>
      <c r="Z431" s="252"/>
      <c r="AA431" s="252"/>
      <c r="AB431" s="252"/>
      <c r="AC431" s="252"/>
      <c r="AD431" s="252"/>
      <c r="AE431" s="252"/>
      <c r="AF431" s="252"/>
      <c r="AG431" s="252"/>
    </row>
    <row r="432" spans="1:33" s="251" customFormat="1" ht="18" customHeight="1">
      <c r="A432" s="290" t="s">
        <v>220</v>
      </c>
      <c r="B432" s="277">
        <v>625</v>
      </c>
      <c r="C432" s="257">
        <v>1652</v>
      </c>
      <c r="D432" s="278">
        <f t="shared" si="38"/>
        <v>2277</v>
      </c>
      <c r="E432" s="298">
        <v>33</v>
      </c>
      <c r="F432" s="299">
        <v>93</v>
      </c>
      <c r="G432" s="299">
        <v>17</v>
      </c>
      <c r="H432" s="299">
        <v>0</v>
      </c>
      <c r="I432" s="299">
        <v>55</v>
      </c>
      <c r="J432" s="299">
        <v>1</v>
      </c>
      <c r="K432" s="299">
        <v>0</v>
      </c>
      <c r="L432" s="299">
        <v>0</v>
      </c>
      <c r="M432" s="299">
        <f t="shared" si="42"/>
        <v>199</v>
      </c>
      <c r="N432" s="299">
        <v>29</v>
      </c>
      <c r="O432" s="300">
        <f t="shared" si="43"/>
        <v>228</v>
      </c>
      <c r="P432" s="284">
        <v>5</v>
      </c>
      <c r="Q432" s="258">
        <v>543</v>
      </c>
      <c r="R432" s="285">
        <f t="shared" si="44"/>
        <v>548</v>
      </c>
      <c r="S432" s="308">
        <f t="shared" si="39"/>
        <v>421</v>
      </c>
      <c r="T432" s="309">
        <f t="shared" si="40"/>
        <v>1080</v>
      </c>
      <c r="U432" s="310">
        <f t="shared" si="41"/>
        <v>1501</v>
      </c>
      <c r="V432" s="252"/>
      <c r="W432" s="252"/>
      <c r="X432" s="252"/>
      <c r="Y432" s="252"/>
      <c r="Z432" s="252"/>
      <c r="AA432" s="252"/>
      <c r="AB432" s="252"/>
      <c r="AC432" s="252"/>
      <c r="AD432" s="252"/>
      <c r="AE432" s="252"/>
      <c r="AF432" s="252"/>
      <c r="AG432" s="252"/>
    </row>
    <row r="433" spans="1:33" s="251" customFormat="1" ht="18" customHeight="1">
      <c r="A433" s="290" t="s">
        <v>271</v>
      </c>
      <c r="B433" s="277">
        <v>1231</v>
      </c>
      <c r="C433" s="257">
        <v>648</v>
      </c>
      <c r="D433" s="278">
        <f t="shared" si="38"/>
        <v>1879</v>
      </c>
      <c r="E433" s="298">
        <v>65</v>
      </c>
      <c r="F433" s="299">
        <v>101</v>
      </c>
      <c r="G433" s="299">
        <v>10</v>
      </c>
      <c r="H433" s="299">
        <v>0</v>
      </c>
      <c r="I433" s="299">
        <v>76</v>
      </c>
      <c r="J433" s="299">
        <v>0</v>
      </c>
      <c r="K433" s="299">
        <v>0</v>
      </c>
      <c r="L433" s="299">
        <v>0</v>
      </c>
      <c r="M433" s="299">
        <f t="shared" si="42"/>
        <v>252</v>
      </c>
      <c r="N433" s="299">
        <v>3</v>
      </c>
      <c r="O433" s="300">
        <f t="shared" si="43"/>
        <v>255</v>
      </c>
      <c r="P433" s="284">
        <v>20</v>
      </c>
      <c r="Q433" s="258">
        <v>0</v>
      </c>
      <c r="R433" s="285">
        <f t="shared" si="44"/>
        <v>20</v>
      </c>
      <c r="S433" s="308">
        <f t="shared" si="39"/>
        <v>959</v>
      </c>
      <c r="T433" s="309">
        <f t="shared" si="40"/>
        <v>645</v>
      </c>
      <c r="U433" s="310">
        <f t="shared" si="41"/>
        <v>1604</v>
      </c>
      <c r="V433" s="252"/>
      <c r="W433" s="252"/>
      <c r="X433" s="252"/>
      <c r="Y433" s="252"/>
      <c r="Z433" s="252"/>
      <c r="AA433" s="252"/>
      <c r="AB433" s="252"/>
      <c r="AC433" s="252"/>
      <c r="AD433" s="252"/>
      <c r="AE433" s="252"/>
      <c r="AF433" s="252"/>
      <c r="AG433" s="252"/>
    </row>
    <row r="434" spans="1:33" s="251" customFormat="1" ht="18" customHeight="1">
      <c r="A434" s="290" t="s">
        <v>221</v>
      </c>
      <c r="B434" s="277">
        <v>1406</v>
      </c>
      <c r="C434" s="257">
        <v>906</v>
      </c>
      <c r="D434" s="278">
        <f t="shared" si="38"/>
        <v>2312</v>
      </c>
      <c r="E434" s="298">
        <v>61</v>
      </c>
      <c r="F434" s="299">
        <v>226</v>
      </c>
      <c r="G434" s="299">
        <v>6</v>
      </c>
      <c r="H434" s="299">
        <v>0</v>
      </c>
      <c r="I434" s="299">
        <v>87</v>
      </c>
      <c r="J434" s="299">
        <v>1</v>
      </c>
      <c r="K434" s="299">
        <v>0</v>
      </c>
      <c r="L434" s="299">
        <v>0</v>
      </c>
      <c r="M434" s="299">
        <f t="shared" si="42"/>
        <v>381</v>
      </c>
      <c r="N434" s="299">
        <v>10</v>
      </c>
      <c r="O434" s="300">
        <f t="shared" si="43"/>
        <v>391</v>
      </c>
      <c r="P434" s="284">
        <v>128</v>
      </c>
      <c r="Q434" s="258">
        <v>336</v>
      </c>
      <c r="R434" s="285">
        <f t="shared" si="44"/>
        <v>464</v>
      </c>
      <c r="S434" s="308">
        <f t="shared" si="39"/>
        <v>897</v>
      </c>
      <c r="T434" s="309">
        <f t="shared" si="40"/>
        <v>560</v>
      </c>
      <c r="U434" s="310">
        <f t="shared" si="41"/>
        <v>1457</v>
      </c>
      <c r="V434" s="252"/>
      <c r="W434" s="252"/>
      <c r="X434" s="252"/>
      <c r="Y434" s="252"/>
      <c r="Z434" s="252"/>
      <c r="AA434" s="252"/>
      <c r="AB434" s="252"/>
      <c r="AC434" s="252"/>
      <c r="AD434" s="252"/>
      <c r="AE434" s="252"/>
      <c r="AF434" s="252"/>
      <c r="AG434" s="252"/>
    </row>
    <row r="435" spans="1:33" s="251" customFormat="1" ht="18" customHeight="1">
      <c r="A435" s="290" t="s">
        <v>251</v>
      </c>
      <c r="B435" s="277">
        <v>1023</v>
      </c>
      <c r="C435" s="257">
        <v>737</v>
      </c>
      <c r="D435" s="278">
        <f t="shared" si="38"/>
        <v>1760</v>
      </c>
      <c r="E435" s="298">
        <v>375</v>
      </c>
      <c r="F435" s="299">
        <v>31</v>
      </c>
      <c r="G435" s="299">
        <v>1</v>
      </c>
      <c r="H435" s="299">
        <v>0</v>
      </c>
      <c r="I435" s="299">
        <v>5</v>
      </c>
      <c r="J435" s="299">
        <v>0</v>
      </c>
      <c r="K435" s="299">
        <v>0</v>
      </c>
      <c r="L435" s="299">
        <v>0</v>
      </c>
      <c r="M435" s="299">
        <f t="shared" si="42"/>
        <v>412</v>
      </c>
      <c r="N435" s="299">
        <v>2</v>
      </c>
      <c r="O435" s="300">
        <f t="shared" si="43"/>
        <v>414</v>
      </c>
      <c r="P435" s="284">
        <v>1</v>
      </c>
      <c r="Q435" s="258">
        <v>0</v>
      </c>
      <c r="R435" s="285">
        <f t="shared" si="44"/>
        <v>1</v>
      </c>
      <c r="S435" s="308">
        <f t="shared" si="39"/>
        <v>610</v>
      </c>
      <c r="T435" s="309">
        <f t="shared" si="40"/>
        <v>735</v>
      </c>
      <c r="U435" s="310">
        <f t="shared" si="41"/>
        <v>1345</v>
      </c>
      <c r="V435" s="252"/>
      <c r="W435" s="252"/>
      <c r="X435" s="252"/>
      <c r="Y435" s="252"/>
      <c r="Z435" s="252"/>
      <c r="AA435" s="252"/>
      <c r="AB435" s="252"/>
      <c r="AC435" s="252"/>
      <c r="AD435" s="252"/>
      <c r="AE435" s="252"/>
      <c r="AF435" s="252"/>
      <c r="AG435" s="252"/>
    </row>
    <row r="436" spans="1:33" s="251" customFormat="1" ht="18" customHeight="1">
      <c r="A436" s="290" t="s">
        <v>263</v>
      </c>
      <c r="B436" s="277">
        <v>883</v>
      </c>
      <c r="C436" s="257">
        <v>890</v>
      </c>
      <c r="D436" s="278">
        <f t="shared" si="38"/>
        <v>1773</v>
      </c>
      <c r="E436" s="298">
        <v>50</v>
      </c>
      <c r="F436" s="299">
        <v>102</v>
      </c>
      <c r="G436" s="299">
        <v>9</v>
      </c>
      <c r="H436" s="299">
        <v>0</v>
      </c>
      <c r="I436" s="299">
        <v>69</v>
      </c>
      <c r="J436" s="299">
        <v>1</v>
      </c>
      <c r="K436" s="299">
        <v>0</v>
      </c>
      <c r="L436" s="299">
        <v>0</v>
      </c>
      <c r="M436" s="299">
        <f t="shared" si="42"/>
        <v>231</v>
      </c>
      <c r="N436" s="299">
        <v>3</v>
      </c>
      <c r="O436" s="300">
        <f t="shared" si="43"/>
        <v>234</v>
      </c>
      <c r="P436" s="284">
        <v>3</v>
      </c>
      <c r="Q436" s="258">
        <v>1</v>
      </c>
      <c r="R436" s="285">
        <f t="shared" si="44"/>
        <v>4</v>
      </c>
      <c r="S436" s="308">
        <f t="shared" si="39"/>
        <v>649</v>
      </c>
      <c r="T436" s="309">
        <f t="shared" si="40"/>
        <v>886</v>
      </c>
      <c r="U436" s="310">
        <f t="shared" si="41"/>
        <v>1535</v>
      </c>
      <c r="V436" s="252"/>
      <c r="W436" s="252"/>
      <c r="X436" s="252"/>
      <c r="Y436" s="252"/>
      <c r="Z436" s="252"/>
      <c r="AA436" s="252"/>
      <c r="AB436" s="252"/>
      <c r="AC436" s="252"/>
      <c r="AD436" s="252"/>
      <c r="AE436" s="252"/>
      <c r="AF436" s="252"/>
      <c r="AG436" s="252"/>
    </row>
    <row r="437" spans="1:33" s="251" customFormat="1" ht="18" customHeight="1">
      <c r="A437" s="290" t="s">
        <v>300</v>
      </c>
      <c r="B437" s="277">
        <v>723</v>
      </c>
      <c r="C437" s="257">
        <v>805</v>
      </c>
      <c r="D437" s="278">
        <f t="shared" si="38"/>
        <v>1528</v>
      </c>
      <c r="E437" s="298">
        <v>55</v>
      </c>
      <c r="F437" s="299">
        <v>43</v>
      </c>
      <c r="G437" s="299">
        <v>17</v>
      </c>
      <c r="H437" s="299">
        <v>0</v>
      </c>
      <c r="I437" s="299">
        <v>35</v>
      </c>
      <c r="J437" s="299">
        <v>0</v>
      </c>
      <c r="K437" s="299">
        <v>0</v>
      </c>
      <c r="L437" s="299">
        <v>1</v>
      </c>
      <c r="M437" s="299">
        <f t="shared" si="42"/>
        <v>151</v>
      </c>
      <c r="N437" s="299">
        <v>3</v>
      </c>
      <c r="O437" s="300">
        <f t="shared" si="43"/>
        <v>154</v>
      </c>
      <c r="P437" s="284">
        <v>0</v>
      </c>
      <c r="Q437" s="258">
        <v>0</v>
      </c>
      <c r="R437" s="285">
        <f t="shared" si="44"/>
        <v>0</v>
      </c>
      <c r="S437" s="308">
        <f t="shared" si="39"/>
        <v>572</v>
      </c>
      <c r="T437" s="309">
        <f t="shared" si="40"/>
        <v>802</v>
      </c>
      <c r="U437" s="310">
        <f t="shared" si="41"/>
        <v>1374</v>
      </c>
      <c r="V437" s="252"/>
      <c r="W437" s="252"/>
      <c r="X437" s="252"/>
      <c r="Y437" s="252"/>
      <c r="Z437" s="252"/>
      <c r="AA437" s="252"/>
      <c r="AB437" s="252"/>
      <c r="AC437" s="252"/>
      <c r="AD437" s="252"/>
      <c r="AE437" s="252"/>
      <c r="AF437" s="252"/>
      <c r="AG437" s="252"/>
    </row>
    <row r="438" spans="1:33" s="251" customFormat="1" ht="18" customHeight="1">
      <c r="A438" s="290" t="s">
        <v>217</v>
      </c>
      <c r="B438" s="277">
        <v>895</v>
      </c>
      <c r="C438" s="257">
        <v>681</v>
      </c>
      <c r="D438" s="278">
        <f t="shared" si="38"/>
        <v>1576</v>
      </c>
      <c r="E438" s="298">
        <v>34</v>
      </c>
      <c r="F438" s="299">
        <v>150</v>
      </c>
      <c r="G438" s="299">
        <v>29</v>
      </c>
      <c r="H438" s="299">
        <v>0</v>
      </c>
      <c r="I438" s="299">
        <v>59</v>
      </c>
      <c r="J438" s="299">
        <v>0</v>
      </c>
      <c r="K438" s="299">
        <v>0</v>
      </c>
      <c r="L438" s="299">
        <v>0</v>
      </c>
      <c r="M438" s="299">
        <f>SUM(E438:L438)</f>
        <v>272</v>
      </c>
      <c r="N438" s="299">
        <v>34</v>
      </c>
      <c r="O438" s="300">
        <f>SUM(M438:N438)</f>
        <v>306</v>
      </c>
      <c r="P438" s="284">
        <v>0</v>
      </c>
      <c r="Q438" s="258">
        <v>136</v>
      </c>
      <c r="R438" s="285">
        <f>SUM(P438:Q438)</f>
        <v>136</v>
      </c>
      <c r="S438" s="308">
        <f t="shared" si="39"/>
        <v>623</v>
      </c>
      <c r="T438" s="309">
        <f t="shared" si="40"/>
        <v>511</v>
      </c>
      <c r="U438" s="310">
        <f t="shared" si="41"/>
        <v>1134</v>
      </c>
      <c r="V438" s="252"/>
      <c r="W438" s="252"/>
      <c r="X438" s="252"/>
      <c r="Y438" s="252"/>
      <c r="Z438" s="252"/>
      <c r="AA438" s="252"/>
      <c r="AB438" s="252"/>
      <c r="AC438" s="252"/>
      <c r="AD438" s="252"/>
      <c r="AE438" s="252"/>
      <c r="AF438" s="252"/>
      <c r="AG438" s="252"/>
    </row>
    <row r="439" spans="1:33" s="251" customFormat="1" ht="18" customHeight="1">
      <c r="A439" s="290" t="s">
        <v>250</v>
      </c>
      <c r="B439" s="277">
        <v>849</v>
      </c>
      <c r="C439" s="257">
        <v>1711</v>
      </c>
      <c r="D439" s="278">
        <f t="shared" si="38"/>
        <v>2560</v>
      </c>
      <c r="E439" s="298">
        <v>68</v>
      </c>
      <c r="F439" s="299">
        <v>127</v>
      </c>
      <c r="G439" s="299">
        <v>18</v>
      </c>
      <c r="H439" s="299">
        <v>0</v>
      </c>
      <c r="I439" s="299">
        <v>7</v>
      </c>
      <c r="J439" s="299">
        <v>0</v>
      </c>
      <c r="K439" s="299">
        <v>0</v>
      </c>
      <c r="L439" s="299">
        <v>0</v>
      </c>
      <c r="M439" s="299">
        <f t="shared" si="42"/>
        <v>220</v>
      </c>
      <c r="N439" s="299">
        <v>3</v>
      </c>
      <c r="O439" s="300">
        <f t="shared" si="43"/>
        <v>223</v>
      </c>
      <c r="P439" s="284">
        <v>3</v>
      </c>
      <c r="Q439" s="258">
        <v>242</v>
      </c>
      <c r="R439" s="285">
        <f t="shared" si="44"/>
        <v>245</v>
      </c>
      <c r="S439" s="308">
        <f t="shared" si="39"/>
        <v>626</v>
      </c>
      <c r="T439" s="309">
        <f t="shared" si="40"/>
        <v>1466</v>
      </c>
      <c r="U439" s="310">
        <f t="shared" si="41"/>
        <v>2092</v>
      </c>
      <c r="V439" s="252"/>
      <c r="W439" s="252"/>
      <c r="X439" s="252"/>
      <c r="Y439" s="252"/>
      <c r="Z439" s="252"/>
      <c r="AA439" s="252"/>
      <c r="AB439" s="252"/>
      <c r="AC439" s="252"/>
      <c r="AD439" s="252"/>
      <c r="AE439" s="252"/>
      <c r="AF439" s="252"/>
      <c r="AG439" s="252"/>
    </row>
    <row r="440" spans="1:33" s="251" customFormat="1" ht="18" customHeight="1">
      <c r="A440" s="290" t="s">
        <v>274</v>
      </c>
      <c r="B440" s="277">
        <v>931</v>
      </c>
      <c r="C440" s="257">
        <v>1851</v>
      </c>
      <c r="D440" s="278">
        <f t="shared" si="38"/>
        <v>2782</v>
      </c>
      <c r="E440" s="298">
        <v>58</v>
      </c>
      <c r="F440" s="299">
        <v>62</v>
      </c>
      <c r="G440" s="299">
        <v>34</v>
      </c>
      <c r="H440" s="299">
        <v>0</v>
      </c>
      <c r="I440" s="299">
        <v>18</v>
      </c>
      <c r="J440" s="299">
        <v>0</v>
      </c>
      <c r="K440" s="299">
        <v>0</v>
      </c>
      <c r="L440" s="299">
        <v>0</v>
      </c>
      <c r="M440" s="299">
        <f t="shared" si="42"/>
        <v>172</v>
      </c>
      <c r="N440" s="299">
        <v>118</v>
      </c>
      <c r="O440" s="300">
        <f t="shared" si="43"/>
        <v>290</v>
      </c>
      <c r="P440" s="284">
        <v>5</v>
      </c>
      <c r="Q440" s="258">
        <v>721</v>
      </c>
      <c r="R440" s="285">
        <f t="shared" si="44"/>
        <v>726</v>
      </c>
      <c r="S440" s="308">
        <f t="shared" si="39"/>
        <v>754</v>
      </c>
      <c r="T440" s="309">
        <f t="shared" si="40"/>
        <v>1012</v>
      </c>
      <c r="U440" s="310">
        <f t="shared" si="41"/>
        <v>1766</v>
      </c>
      <c r="V440" s="252"/>
      <c r="W440" s="252"/>
      <c r="X440" s="252"/>
      <c r="Y440" s="252"/>
      <c r="Z440" s="252"/>
      <c r="AA440" s="252"/>
      <c r="AB440" s="252"/>
      <c r="AC440" s="252"/>
      <c r="AD440" s="252"/>
      <c r="AE440" s="252"/>
      <c r="AF440" s="252"/>
      <c r="AG440" s="252"/>
    </row>
    <row r="441" spans="1:33" s="251" customFormat="1" ht="18" customHeight="1">
      <c r="A441" s="290" t="s">
        <v>252</v>
      </c>
      <c r="B441" s="277">
        <v>1043</v>
      </c>
      <c r="C441" s="257">
        <v>1004</v>
      </c>
      <c r="D441" s="278">
        <f t="shared" si="38"/>
        <v>2047</v>
      </c>
      <c r="E441" s="298">
        <v>44</v>
      </c>
      <c r="F441" s="299">
        <v>48</v>
      </c>
      <c r="G441" s="299">
        <v>9</v>
      </c>
      <c r="H441" s="299">
        <v>0</v>
      </c>
      <c r="I441" s="299">
        <v>16</v>
      </c>
      <c r="J441" s="299">
        <v>2</v>
      </c>
      <c r="K441" s="299">
        <v>2</v>
      </c>
      <c r="L441" s="299">
        <v>1</v>
      </c>
      <c r="M441" s="299">
        <f t="shared" si="42"/>
        <v>122</v>
      </c>
      <c r="N441" s="299">
        <v>38</v>
      </c>
      <c r="O441" s="300">
        <f t="shared" si="43"/>
        <v>160</v>
      </c>
      <c r="P441" s="284">
        <v>1</v>
      </c>
      <c r="Q441" s="258">
        <v>0</v>
      </c>
      <c r="R441" s="285">
        <f t="shared" si="44"/>
        <v>1</v>
      </c>
      <c r="S441" s="308">
        <f t="shared" si="39"/>
        <v>920</v>
      </c>
      <c r="T441" s="309">
        <f t="shared" si="40"/>
        <v>966</v>
      </c>
      <c r="U441" s="310">
        <f t="shared" si="41"/>
        <v>1886</v>
      </c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</row>
    <row r="442" spans="1:33" s="251" customFormat="1" ht="18" customHeight="1">
      <c r="A442" s="290" t="s">
        <v>284</v>
      </c>
      <c r="B442" s="277">
        <v>654</v>
      </c>
      <c r="C442" s="257">
        <v>826</v>
      </c>
      <c r="D442" s="278">
        <f t="shared" si="38"/>
        <v>1480</v>
      </c>
      <c r="E442" s="298">
        <v>34</v>
      </c>
      <c r="F442" s="299">
        <v>119</v>
      </c>
      <c r="G442" s="299">
        <v>12</v>
      </c>
      <c r="H442" s="299">
        <v>0</v>
      </c>
      <c r="I442" s="299">
        <v>17</v>
      </c>
      <c r="J442" s="299">
        <v>0</v>
      </c>
      <c r="K442" s="299">
        <v>0</v>
      </c>
      <c r="L442" s="299">
        <v>0</v>
      </c>
      <c r="M442" s="299">
        <f t="shared" si="42"/>
        <v>182</v>
      </c>
      <c r="N442" s="299">
        <v>32</v>
      </c>
      <c r="O442" s="300">
        <f t="shared" si="43"/>
        <v>214</v>
      </c>
      <c r="P442" s="284">
        <v>0</v>
      </c>
      <c r="Q442" s="258">
        <v>0</v>
      </c>
      <c r="R442" s="285">
        <f t="shared" si="44"/>
        <v>0</v>
      </c>
      <c r="S442" s="308">
        <f t="shared" si="39"/>
        <v>472</v>
      </c>
      <c r="T442" s="309">
        <f t="shared" si="40"/>
        <v>794</v>
      </c>
      <c r="U442" s="310">
        <f t="shared" si="41"/>
        <v>1266</v>
      </c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</row>
    <row r="443" spans="1:33" s="251" customFormat="1" ht="18" customHeight="1">
      <c r="A443" s="290" t="s">
        <v>246</v>
      </c>
      <c r="B443" s="277">
        <v>683</v>
      </c>
      <c r="C443" s="257">
        <v>425</v>
      </c>
      <c r="D443" s="278">
        <f t="shared" si="38"/>
        <v>1108</v>
      </c>
      <c r="E443" s="298">
        <v>63</v>
      </c>
      <c r="F443" s="299">
        <v>20</v>
      </c>
      <c r="G443" s="299">
        <v>21</v>
      </c>
      <c r="H443" s="299">
        <v>0</v>
      </c>
      <c r="I443" s="299">
        <v>19</v>
      </c>
      <c r="J443" s="299">
        <v>1</v>
      </c>
      <c r="K443" s="299">
        <v>0</v>
      </c>
      <c r="L443" s="299">
        <v>1</v>
      </c>
      <c r="M443" s="299">
        <f t="shared" si="42"/>
        <v>125</v>
      </c>
      <c r="N443" s="299">
        <v>9</v>
      </c>
      <c r="O443" s="300">
        <f t="shared" si="43"/>
        <v>134</v>
      </c>
      <c r="P443" s="284">
        <v>2</v>
      </c>
      <c r="Q443" s="258">
        <v>117</v>
      </c>
      <c r="R443" s="285">
        <f t="shared" si="44"/>
        <v>119</v>
      </c>
      <c r="S443" s="308">
        <f t="shared" si="39"/>
        <v>556</v>
      </c>
      <c r="T443" s="309">
        <f t="shared" si="40"/>
        <v>299</v>
      </c>
      <c r="U443" s="310">
        <f t="shared" si="41"/>
        <v>855</v>
      </c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</row>
    <row r="444" spans="1:33" s="251" customFormat="1" ht="18" customHeight="1">
      <c r="A444" s="290" t="s">
        <v>214</v>
      </c>
      <c r="B444" s="277">
        <v>554</v>
      </c>
      <c r="C444" s="257">
        <v>882</v>
      </c>
      <c r="D444" s="278">
        <f t="shared" si="38"/>
        <v>1436</v>
      </c>
      <c r="E444" s="298">
        <v>52</v>
      </c>
      <c r="F444" s="299">
        <v>26</v>
      </c>
      <c r="G444" s="299">
        <v>12</v>
      </c>
      <c r="H444" s="299">
        <v>0</v>
      </c>
      <c r="I444" s="299">
        <v>10</v>
      </c>
      <c r="J444" s="299">
        <v>0</v>
      </c>
      <c r="K444" s="299">
        <v>0</v>
      </c>
      <c r="L444" s="299">
        <v>0</v>
      </c>
      <c r="M444" s="299">
        <f t="shared" si="42"/>
        <v>100</v>
      </c>
      <c r="N444" s="299">
        <v>1</v>
      </c>
      <c r="O444" s="300">
        <f t="shared" si="43"/>
        <v>101</v>
      </c>
      <c r="P444" s="284">
        <v>0</v>
      </c>
      <c r="Q444" s="258">
        <v>39</v>
      </c>
      <c r="R444" s="285">
        <f t="shared" si="44"/>
        <v>39</v>
      </c>
      <c r="S444" s="308">
        <f t="shared" si="39"/>
        <v>454</v>
      </c>
      <c r="T444" s="309">
        <f t="shared" si="40"/>
        <v>842</v>
      </c>
      <c r="U444" s="310">
        <f t="shared" si="41"/>
        <v>1296</v>
      </c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</row>
    <row r="445" spans="1:33" s="251" customFormat="1" ht="18" customHeight="1">
      <c r="A445" s="290" t="s">
        <v>253</v>
      </c>
      <c r="B445" s="277">
        <v>448</v>
      </c>
      <c r="C445" s="257">
        <v>1112</v>
      </c>
      <c r="D445" s="278">
        <f t="shared" si="38"/>
        <v>1560</v>
      </c>
      <c r="E445" s="298">
        <v>19</v>
      </c>
      <c r="F445" s="299">
        <v>108</v>
      </c>
      <c r="G445" s="299">
        <v>1</v>
      </c>
      <c r="H445" s="299">
        <v>0</v>
      </c>
      <c r="I445" s="299">
        <v>44</v>
      </c>
      <c r="J445" s="299">
        <v>0</v>
      </c>
      <c r="K445" s="299">
        <v>0</v>
      </c>
      <c r="L445" s="299">
        <v>0</v>
      </c>
      <c r="M445" s="299">
        <f t="shared" si="42"/>
        <v>172</v>
      </c>
      <c r="N445" s="299">
        <v>22</v>
      </c>
      <c r="O445" s="300">
        <f t="shared" si="43"/>
        <v>194</v>
      </c>
      <c r="P445" s="284">
        <v>0</v>
      </c>
      <c r="Q445" s="258">
        <v>0</v>
      </c>
      <c r="R445" s="285">
        <f t="shared" si="44"/>
        <v>0</v>
      </c>
      <c r="S445" s="308">
        <f t="shared" si="39"/>
        <v>276</v>
      </c>
      <c r="T445" s="309">
        <f t="shared" si="40"/>
        <v>1090</v>
      </c>
      <c r="U445" s="310">
        <f t="shared" si="41"/>
        <v>1366</v>
      </c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</row>
    <row r="446" spans="1:33" s="251" customFormat="1" ht="18" customHeight="1">
      <c r="A446" s="290" t="s">
        <v>276</v>
      </c>
      <c r="B446" s="277">
        <v>112</v>
      </c>
      <c r="C446" s="257">
        <v>5</v>
      </c>
      <c r="D446" s="278">
        <f t="shared" si="38"/>
        <v>117</v>
      </c>
      <c r="E446" s="298">
        <v>7</v>
      </c>
      <c r="F446" s="299">
        <v>78</v>
      </c>
      <c r="G446" s="299">
        <v>4</v>
      </c>
      <c r="H446" s="299">
        <v>0</v>
      </c>
      <c r="I446" s="299">
        <v>2</v>
      </c>
      <c r="J446" s="299">
        <v>0</v>
      </c>
      <c r="K446" s="299">
        <v>0</v>
      </c>
      <c r="L446" s="299">
        <v>0</v>
      </c>
      <c r="M446" s="299">
        <f t="shared" si="42"/>
        <v>91</v>
      </c>
      <c r="N446" s="299">
        <v>0</v>
      </c>
      <c r="O446" s="300">
        <f t="shared" si="43"/>
        <v>91</v>
      </c>
      <c r="P446" s="284">
        <v>0</v>
      </c>
      <c r="Q446" s="258">
        <v>0</v>
      </c>
      <c r="R446" s="285">
        <f t="shared" si="44"/>
        <v>0</v>
      </c>
      <c r="S446" s="308">
        <f t="shared" si="39"/>
        <v>21</v>
      </c>
      <c r="T446" s="309">
        <f t="shared" si="40"/>
        <v>5</v>
      </c>
      <c r="U446" s="310">
        <f t="shared" si="41"/>
        <v>26</v>
      </c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</row>
    <row r="447" spans="1:33" s="251" customFormat="1" ht="18" customHeight="1">
      <c r="A447" s="290" t="s">
        <v>215</v>
      </c>
      <c r="B447" s="277">
        <v>384</v>
      </c>
      <c r="C447" s="257">
        <v>1725</v>
      </c>
      <c r="D447" s="278">
        <f t="shared" si="38"/>
        <v>2109</v>
      </c>
      <c r="E447" s="298">
        <v>15</v>
      </c>
      <c r="F447" s="299">
        <v>210</v>
      </c>
      <c r="G447" s="299">
        <v>12</v>
      </c>
      <c r="H447" s="299">
        <v>0</v>
      </c>
      <c r="I447" s="299">
        <v>6</v>
      </c>
      <c r="J447" s="299">
        <v>0</v>
      </c>
      <c r="K447" s="299">
        <v>0</v>
      </c>
      <c r="L447" s="299">
        <v>0</v>
      </c>
      <c r="M447" s="299">
        <f t="shared" si="42"/>
        <v>243</v>
      </c>
      <c r="N447" s="299">
        <v>16</v>
      </c>
      <c r="O447" s="300">
        <f t="shared" si="43"/>
        <v>259</v>
      </c>
      <c r="P447" s="284">
        <v>0</v>
      </c>
      <c r="Q447" s="258">
        <v>0</v>
      </c>
      <c r="R447" s="285">
        <f t="shared" si="44"/>
        <v>0</v>
      </c>
      <c r="S447" s="308">
        <f t="shared" si="39"/>
        <v>141</v>
      </c>
      <c r="T447" s="309">
        <f t="shared" si="40"/>
        <v>1709</v>
      </c>
      <c r="U447" s="310">
        <f t="shared" si="41"/>
        <v>1850</v>
      </c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</row>
    <row r="448" spans="1:33" s="251" customFormat="1" ht="18" customHeight="1">
      <c r="A448" s="290" t="s">
        <v>249</v>
      </c>
      <c r="B448" s="277">
        <v>219</v>
      </c>
      <c r="C448" s="257">
        <v>413</v>
      </c>
      <c r="D448" s="278">
        <f t="shared" si="38"/>
        <v>632</v>
      </c>
      <c r="E448" s="298">
        <v>11</v>
      </c>
      <c r="F448" s="299">
        <v>8</v>
      </c>
      <c r="G448" s="299">
        <v>11</v>
      </c>
      <c r="H448" s="299">
        <v>0</v>
      </c>
      <c r="I448" s="299">
        <v>7</v>
      </c>
      <c r="J448" s="299">
        <v>0</v>
      </c>
      <c r="K448" s="299">
        <v>0</v>
      </c>
      <c r="L448" s="299">
        <v>0</v>
      </c>
      <c r="M448" s="299">
        <f t="shared" si="42"/>
        <v>37</v>
      </c>
      <c r="N448" s="299">
        <v>0</v>
      </c>
      <c r="O448" s="300">
        <f t="shared" si="43"/>
        <v>37</v>
      </c>
      <c r="P448" s="284">
        <v>0</v>
      </c>
      <c r="Q448" s="258">
        <v>0</v>
      </c>
      <c r="R448" s="285">
        <f t="shared" si="44"/>
        <v>0</v>
      </c>
      <c r="S448" s="308">
        <f t="shared" si="39"/>
        <v>182</v>
      </c>
      <c r="T448" s="309">
        <f t="shared" si="40"/>
        <v>413</v>
      </c>
      <c r="U448" s="310">
        <f t="shared" si="41"/>
        <v>595</v>
      </c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</row>
    <row r="449" spans="1:33" s="251" customFormat="1" ht="18" customHeight="1">
      <c r="A449" s="290" t="s">
        <v>269</v>
      </c>
      <c r="B449" s="277">
        <v>539</v>
      </c>
      <c r="C449" s="257">
        <v>547</v>
      </c>
      <c r="D449" s="278">
        <f t="shared" si="38"/>
        <v>1086</v>
      </c>
      <c r="E449" s="298">
        <v>42</v>
      </c>
      <c r="F449" s="299">
        <v>58</v>
      </c>
      <c r="G449" s="299">
        <v>2</v>
      </c>
      <c r="H449" s="299">
        <v>0</v>
      </c>
      <c r="I449" s="299">
        <v>8</v>
      </c>
      <c r="J449" s="299">
        <v>2</v>
      </c>
      <c r="K449" s="299">
        <v>0</v>
      </c>
      <c r="L449" s="299">
        <v>0</v>
      </c>
      <c r="M449" s="299">
        <f t="shared" si="42"/>
        <v>112</v>
      </c>
      <c r="N449" s="299">
        <v>2</v>
      </c>
      <c r="O449" s="300">
        <f t="shared" si="43"/>
        <v>114</v>
      </c>
      <c r="P449" s="284">
        <v>0</v>
      </c>
      <c r="Q449" s="258">
        <v>6</v>
      </c>
      <c r="R449" s="285">
        <f t="shared" si="44"/>
        <v>6</v>
      </c>
      <c r="S449" s="308">
        <f t="shared" si="39"/>
        <v>427</v>
      </c>
      <c r="T449" s="309">
        <f t="shared" si="40"/>
        <v>539</v>
      </c>
      <c r="U449" s="310">
        <f t="shared" si="41"/>
        <v>966</v>
      </c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</row>
    <row r="450" spans="1:33" s="251" customFormat="1" ht="18" customHeight="1">
      <c r="A450" s="290" t="s">
        <v>222</v>
      </c>
      <c r="B450" s="277">
        <v>345</v>
      </c>
      <c r="C450" s="257">
        <v>715</v>
      </c>
      <c r="D450" s="278">
        <f t="shared" si="38"/>
        <v>1060</v>
      </c>
      <c r="E450" s="298">
        <v>43</v>
      </c>
      <c r="F450" s="299">
        <v>58</v>
      </c>
      <c r="G450" s="299">
        <v>62</v>
      </c>
      <c r="H450" s="299">
        <v>0</v>
      </c>
      <c r="I450" s="299">
        <v>3</v>
      </c>
      <c r="J450" s="299">
        <v>1</v>
      </c>
      <c r="K450" s="299">
        <v>0</v>
      </c>
      <c r="L450" s="299">
        <v>0</v>
      </c>
      <c r="M450" s="299">
        <f t="shared" si="42"/>
        <v>167</v>
      </c>
      <c r="N450" s="299">
        <v>38</v>
      </c>
      <c r="O450" s="300">
        <f t="shared" si="43"/>
        <v>205</v>
      </c>
      <c r="P450" s="284">
        <v>0</v>
      </c>
      <c r="Q450" s="258">
        <v>248</v>
      </c>
      <c r="R450" s="285">
        <f t="shared" si="44"/>
        <v>248</v>
      </c>
      <c r="S450" s="308">
        <f t="shared" si="39"/>
        <v>178</v>
      </c>
      <c r="T450" s="309">
        <f t="shared" si="40"/>
        <v>429</v>
      </c>
      <c r="U450" s="310">
        <f t="shared" si="41"/>
        <v>607</v>
      </c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</row>
    <row r="451" spans="1:33" s="251" customFormat="1" ht="18" customHeight="1">
      <c r="A451" s="290" t="s">
        <v>218</v>
      </c>
      <c r="B451" s="277">
        <v>993</v>
      </c>
      <c r="C451" s="257">
        <v>638</v>
      </c>
      <c r="D451" s="278">
        <f t="shared" si="38"/>
        <v>1631</v>
      </c>
      <c r="E451" s="298">
        <v>60</v>
      </c>
      <c r="F451" s="299">
        <v>82</v>
      </c>
      <c r="G451" s="299">
        <v>24</v>
      </c>
      <c r="H451" s="299">
        <v>0</v>
      </c>
      <c r="I451" s="299">
        <v>55</v>
      </c>
      <c r="J451" s="299">
        <v>0</v>
      </c>
      <c r="K451" s="299">
        <v>0</v>
      </c>
      <c r="L451" s="299">
        <v>0</v>
      </c>
      <c r="M451" s="299">
        <f t="shared" si="42"/>
        <v>221</v>
      </c>
      <c r="N451" s="299">
        <v>24</v>
      </c>
      <c r="O451" s="300">
        <f t="shared" si="43"/>
        <v>245</v>
      </c>
      <c r="P451" s="284">
        <v>0</v>
      </c>
      <c r="Q451" s="258">
        <v>72</v>
      </c>
      <c r="R451" s="285">
        <f t="shared" si="44"/>
        <v>72</v>
      </c>
      <c r="S451" s="308">
        <f t="shared" si="39"/>
        <v>772</v>
      </c>
      <c r="T451" s="309">
        <f t="shared" si="40"/>
        <v>542</v>
      </c>
      <c r="U451" s="310">
        <f t="shared" si="41"/>
        <v>1314</v>
      </c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</row>
    <row r="452" spans="1:33" s="251" customFormat="1" ht="18" customHeight="1">
      <c r="A452" s="463" t="s">
        <v>279</v>
      </c>
      <c r="B452" s="277">
        <v>215</v>
      </c>
      <c r="C452" s="257">
        <v>226</v>
      </c>
      <c r="D452" s="278">
        <f t="shared" si="38"/>
        <v>441</v>
      </c>
      <c r="E452" s="298">
        <v>34</v>
      </c>
      <c r="F452" s="299">
        <v>33</v>
      </c>
      <c r="G452" s="299">
        <v>2</v>
      </c>
      <c r="H452" s="299">
        <v>0</v>
      </c>
      <c r="I452" s="299">
        <v>1</v>
      </c>
      <c r="J452" s="299">
        <v>0</v>
      </c>
      <c r="K452" s="299">
        <v>0</v>
      </c>
      <c r="L452" s="299">
        <v>0</v>
      </c>
      <c r="M452" s="299">
        <f t="shared" si="42"/>
        <v>70</v>
      </c>
      <c r="N452" s="299">
        <v>15</v>
      </c>
      <c r="O452" s="300">
        <f t="shared" si="43"/>
        <v>85</v>
      </c>
      <c r="P452" s="284">
        <v>0</v>
      </c>
      <c r="Q452" s="258">
        <v>0</v>
      </c>
      <c r="R452" s="285">
        <f t="shared" si="44"/>
        <v>0</v>
      </c>
      <c r="S452" s="308">
        <f t="shared" si="39"/>
        <v>145</v>
      </c>
      <c r="T452" s="309">
        <f t="shared" si="40"/>
        <v>211</v>
      </c>
      <c r="U452" s="310">
        <f t="shared" si="41"/>
        <v>356</v>
      </c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</row>
    <row r="453" spans="1:33" s="251" customFormat="1" ht="18" customHeight="1">
      <c r="A453" s="290" t="s">
        <v>216</v>
      </c>
      <c r="B453" s="277">
        <v>507</v>
      </c>
      <c r="C453" s="257">
        <v>1317</v>
      </c>
      <c r="D453" s="278">
        <f t="shared" si="38"/>
        <v>1824</v>
      </c>
      <c r="E453" s="298">
        <v>35</v>
      </c>
      <c r="F453" s="299">
        <v>111</v>
      </c>
      <c r="G453" s="299">
        <v>43</v>
      </c>
      <c r="H453" s="299">
        <v>0</v>
      </c>
      <c r="I453" s="299">
        <v>12</v>
      </c>
      <c r="J453" s="299">
        <v>0</v>
      </c>
      <c r="K453" s="299">
        <v>0</v>
      </c>
      <c r="L453" s="299">
        <v>0</v>
      </c>
      <c r="M453" s="299">
        <f t="shared" si="42"/>
        <v>201</v>
      </c>
      <c r="N453" s="299">
        <v>7</v>
      </c>
      <c r="O453" s="300">
        <f t="shared" si="43"/>
        <v>208</v>
      </c>
      <c r="P453" s="284">
        <v>1</v>
      </c>
      <c r="Q453" s="258">
        <v>1</v>
      </c>
      <c r="R453" s="285">
        <f t="shared" si="44"/>
        <v>2</v>
      </c>
      <c r="S453" s="308">
        <f t="shared" si="39"/>
        <v>305</v>
      </c>
      <c r="T453" s="309">
        <f t="shared" si="40"/>
        <v>1309</v>
      </c>
      <c r="U453" s="310">
        <f t="shared" si="41"/>
        <v>1614</v>
      </c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</row>
    <row r="454" spans="1:33" s="251" customFormat="1" ht="18" customHeight="1">
      <c r="A454" s="463" t="s">
        <v>280</v>
      </c>
      <c r="B454" s="277">
        <v>305</v>
      </c>
      <c r="C454" s="257">
        <v>465</v>
      </c>
      <c r="D454" s="278">
        <f t="shared" si="38"/>
        <v>770</v>
      </c>
      <c r="E454" s="298">
        <v>26</v>
      </c>
      <c r="F454" s="299">
        <v>19</v>
      </c>
      <c r="G454" s="299">
        <v>8</v>
      </c>
      <c r="H454" s="299">
        <v>0</v>
      </c>
      <c r="I454" s="299">
        <v>4</v>
      </c>
      <c r="J454" s="299">
        <v>0</v>
      </c>
      <c r="K454" s="299">
        <v>0</v>
      </c>
      <c r="L454" s="299">
        <v>0</v>
      </c>
      <c r="M454" s="299">
        <v>186</v>
      </c>
      <c r="N454" s="299">
        <v>87</v>
      </c>
      <c r="O454" s="300">
        <f t="shared" si="43"/>
        <v>273</v>
      </c>
      <c r="P454" s="284">
        <v>0</v>
      </c>
      <c r="Q454" s="258">
        <v>0</v>
      </c>
      <c r="R454" s="285">
        <f t="shared" si="44"/>
        <v>0</v>
      </c>
      <c r="S454" s="308">
        <f t="shared" si="39"/>
        <v>119</v>
      </c>
      <c r="T454" s="309">
        <f t="shared" si="40"/>
        <v>378</v>
      </c>
      <c r="U454" s="310">
        <f t="shared" si="41"/>
        <v>497</v>
      </c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</row>
    <row r="455" spans="1:33" s="251" customFormat="1" ht="18" customHeight="1">
      <c r="A455" s="290" t="s">
        <v>308</v>
      </c>
      <c r="B455" s="277">
        <v>425</v>
      </c>
      <c r="C455" s="257">
        <v>353</v>
      </c>
      <c r="D455" s="278">
        <f t="shared" si="38"/>
        <v>778</v>
      </c>
      <c r="E455" s="298">
        <v>52</v>
      </c>
      <c r="F455" s="299">
        <v>63</v>
      </c>
      <c r="G455" s="299">
        <v>10</v>
      </c>
      <c r="H455" s="299">
        <v>0</v>
      </c>
      <c r="I455" s="299">
        <v>31</v>
      </c>
      <c r="J455" s="299">
        <v>0</v>
      </c>
      <c r="K455" s="299">
        <v>0</v>
      </c>
      <c r="L455" s="299">
        <v>0</v>
      </c>
      <c r="M455" s="299">
        <f t="shared" si="42"/>
        <v>156</v>
      </c>
      <c r="N455" s="299">
        <v>16</v>
      </c>
      <c r="O455" s="300">
        <f t="shared" si="43"/>
        <v>172</v>
      </c>
      <c r="P455" s="284">
        <v>0</v>
      </c>
      <c r="Q455" s="258">
        <v>75</v>
      </c>
      <c r="R455" s="285">
        <f t="shared" si="44"/>
        <v>75</v>
      </c>
      <c r="S455" s="308">
        <f t="shared" si="39"/>
        <v>269</v>
      </c>
      <c r="T455" s="309">
        <f t="shared" si="40"/>
        <v>262</v>
      </c>
      <c r="U455" s="310">
        <f t="shared" si="41"/>
        <v>531</v>
      </c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</row>
    <row r="456" spans="1:33" s="251" customFormat="1" ht="18" customHeight="1">
      <c r="A456" s="290" t="s">
        <v>272</v>
      </c>
      <c r="B456" s="277">
        <v>287</v>
      </c>
      <c r="C456" s="257">
        <v>468</v>
      </c>
      <c r="D456" s="278">
        <f t="shared" si="38"/>
        <v>755</v>
      </c>
      <c r="E456" s="298">
        <v>34</v>
      </c>
      <c r="F456" s="299">
        <v>60</v>
      </c>
      <c r="G456" s="299">
        <v>19</v>
      </c>
      <c r="H456" s="299">
        <v>0</v>
      </c>
      <c r="I456" s="299">
        <v>63</v>
      </c>
      <c r="J456" s="299">
        <v>0</v>
      </c>
      <c r="K456" s="299">
        <v>0</v>
      </c>
      <c r="L456" s="299">
        <v>0</v>
      </c>
      <c r="M456" s="299">
        <f t="shared" si="42"/>
        <v>176</v>
      </c>
      <c r="N456" s="299">
        <v>10</v>
      </c>
      <c r="O456" s="300">
        <f t="shared" si="43"/>
        <v>186</v>
      </c>
      <c r="P456" s="284">
        <v>0</v>
      </c>
      <c r="Q456" s="258">
        <v>45</v>
      </c>
      <c r="R456" s="285">
        <f t="shared" si="44"/>
        <v>45</v>
      </c>
      <c r="S456" s="308">
        <f t="shared" si="39"/>
        <v>111</v>
      </c>
      <c r="T456" s="309">
        <f t="shared" si="40"/>
        <v>413</v>
      </c>
      <c r="U456" s="310">
        <f t="shared" si="41"/>
        <v>524</v>
      </c>
      <c r="V456" s="252"/>
      <c r="W456" s="252"/>
      <c r="X456" s="252"/>
      <c r="Y456" s="252"/>
      <c r="Z456" s="252"/>
      <c r="AA456" s="252"/>
      <c r="AB456" s="252"/>
      <c r="AC456" s="252"/>
      <c r="AD456" s="252"/>
      <c r="AE456" s="252"/>
      <c r="AF456" s="252"/>
      <c r="AG456" s="252"/>
    </row>
    <row r="457" spans="1:33" s="251" customFormat="1" ht="18" customHeight="1">
      <c r="A457" s="290" t="s">
        <v>301</v>
      </c>
      <c r="B457" s="277">
        <v>141</v>
      </c>
      <c r="C457" s="257">
        <v>44</v>
      </c>
      <c r="D457" s="278">
        <f t="shared" si="38"/>
        <v>185</v>
      </c>
      <c r="E457" s="298">
        <v>11</v>
      </c>
      <c r="F457" s="299">
        <v>51</v>
      </c>
      <c r="G457" s="299">
        <v>0</v>
      </c>
      <c r="H457" s="299">
        <v>0</v>
      </c>
      <c r="I457" s="299">
        <v>0</v>
      </c>
      <c r="J457" s="299">
        <v>0</v>
      </c>
      <c r="K457" s="299">
        <v>0</v>
      </c>
      <c r="L457" s="299">
        <v>0</v>
      </c>
      <c r="M457" s="299">
        <f t="shared" si="42"/>
        <v>62</v>
      </c>
      <c r="N457" s="299">
        <v>0</v>
      </c>
      <c r="O457" s="300">
        <f t="shared" si="43"/>
        <v>62</v>
      </c>
      <c r="P457" s="284">
        <v>0</v>
      </c>
      <c r="Q457" s="258">
        <v>0</v>
      </c>
      <c r="R457" s="285">
        <f t="shared" si="44"/>
        <v>0</v>
      </c>
      <c r="S457" s="308">
        <f t="shared" si="39"/>
        <v>79</v>
      </c>
      <c r="T457" s="309">
        <f t="shared" si="40"/>
        <v>44</v>
      </c>
      <c r="U457" s="310">
        <f t="shared" si="41"/>
        <v>123</v>
      </c>
      <c r="V457" s="252"/>
      <c r="W457" s="252"/>
      <c r="X457" s="252"/>
      <c r="Y457" s="252"/>
      <c r="Z457" s="252"/>
      <c r="AA457" s="252"/>
      <c r="AB457" s="252"/>
      <c r="AC457" s="252"/>
      <c r="AD457" s="252"/>
      <c r="AE457" s="252"/>
      <c r="AF457" s="252"/>
      <c r="AG457" s="252"/>
    </row>
    <row r="458" spans="1:33" s="251" customFormat="1" ht="18" customHeight="1">
      <c r="A458" s="463" t="s">
        <v>273</v>
      </c>
      <c r="B458" s="277">
        <v>221</v>
      </c>
      <c r="C458" s="257">
        <v>357</v>
      </c>
      <c r="D458" s="278">
        <f t="shared" si="38"/>
        <v>578</v>
      </c>
      <c r="E458" s="298">
        <v>19</v>
      </c>
      <c r="F458" s="299">
        <v>9</v>
      </c>
      <c r="G458" s="299">
        <v>12</v>
      </c>
      <c r="H458" s="299">
        <v>0</v>
      </c>
      <c r="I458" s="299">
        <v>6</v>
      </c>
      <c r="J458" s="299">
        <v>1</v>
      </c>
      <c r="K458" s="299">
        <v>0</v>
      </c>
      <c r="L458" s="299">
        <v>0</v>
      </c>
      <c r="M458" s="299">
        <v>63</v>
      </c>
      <c r="N458" s="299">
        <v>21</v>
      </c>
      <c r="O458" s="300">
        <f t="shared" si="43"/>
        <v>84</v>
      </c>
      <c r="P458" s="284">
        <v>1</v>
      </c>
      <c r="Q458" s="258">
        <v>80</v>
      </c>
      <c r="R458" s="285">
        <f t="shared" si="44"/>
        <v>81</v>
      </c>
      <c r="S458" s="308">
        <f t="shared" si="39"/>
        <v>157</v>
      </c>
      <c r="T458" s="309">
        <f t="shared" si="40"/>
        <v>256</v>
      </c>
      <c r="U458" s="310">
        <f t="shared" si="41"/>
        <v>413</v>
      </c>
      <c r="V458" s="252"/>
      <c r="W458" s="252"/>
      <c r="X458" s="252"/>
      <c r="Y458" s="252"/>
      <c r="Z458" s="252"/>
      <c r="AA458" s="252"/>
      <c r="AB458" s="252"/>
      <c r="AC458" s="252"/>
      <c r="AD458" s="252"/>
      <c r="AE458" s="252"/>
      <c r="AF458" s="252"/>
      <c r="AG458" s="252"/>
    </row>
    <row r="459" spans="1:33" s="251" customFormat="1" ht="18" customHeight="1" thickBot="1">
      <c r="A459" s="464" t="s">
        <v>275</v>
      </c>
      <c r="B459" s="279">
        <v>123</v>
      </c>
      <c r="C459" s="280">
        <v>18</v>
      </c>
      <c r="D459" s="281">
        <f t="shared" si="38"/>
        <v>141</v>
      </c>
      <c r="E459" s="301">
        <v>12</v>
      </c>
      <c r="F459" s="302">
        <v>6</v>
      </c>
      <c r="G459" s="302">
        <v>0</v>
      </c>
      <c r="H459" s="302">
        <v>0</v>
      </c>
      <c r="I459" s="302">
        <v>0</v>
      </c>
      <c r="J459" s="302">
        <v>0</v>
      </c>
      <c r="K459" s="302">
        <v>0</v>
      </c>
      <c r="L459" s="302">
        <v>0</v>
      </c>
      <c r="M459" s="302">
        <v>63</v>
      </c>
      <c r="N459" s="302">
        <v>0</v>
      </c>
      <c r="O459" s="303">
        <f t="shared" si="43"/>
        <v>63</v>
      </c>
      <c r="P459" s="286">
        <v>0</v>
      </c>
      <c r="Q459" s="287">
        <v>0</v>
      </c>
      <c r="R459" s="288">
        <f t="shared" si="44"/>
        <v>0</v>
      </c>
      <c r="S459" s="311">
        <f t="shared" si="39"/>
        <v>60</v>
      </c>
      <c r="T459" s="312">
        <f t="shared" si="40"/>
        <v>18</v>
      </c>
      <c r="U459" s="313">
        <f t="shared" si="41"/>
        <v>78</v>
      </c>
      <c r="V459" s="252"/>
      <c r="W459" s="252"/>
      <c r="X459" s="252"/>
      <c r="Y459" s="252"/>
      <c r="Z459" s="252"/>
      <c r="AA459" s="252"/>
      <c r="AB459" s="252"/>
      <c r="AC459" s="252"/>
      <c r="AD459" s="252"/>
      <c r="AE459" s="252"/>
      <c r="AF459" s="252"/>
      <c r="AG459" s="252"/>
    </row>
    <row r="460" spans="1:33" s="43" customFormat="1" ht="12.75" customHeight="1">
      <c r="A460" s="550" t="s">
        <v>323</v>
      </c>
      <c r="B460" s="550"/>
      <c r="C460" s="550"/>
      <c r="D460" s="550"/>
      <c r="E460" s="550"/>
      <c r="F460" s="550"/>
      <c r="G460" s="550"/>
      <c r="H460" s="550"/>
      <c r="I460" s="550"/>
      <c r="J460" s="550"/>
      <c r="K460" s="550"/>
      <c r="L460" s="550"/>
      <c r="M460" s="550"/>
      <c r="N460" s="550"/>
      <c r="O460" s="550"/>
      <c r="P460" s="550"/>
      <c r="Q460" s="550"/>
      <c r="R460" s="550"/>
      <c r="S460" s="550"/>
      <c r="T460" s="550"/>
      <c r="U460" s="550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</row>
    <row r="461" spans="1:33" s="62" customFormat="1" ht="10.5" customHeight="1">
      <c r="A461" s="341"/>
      <c r="B461" s="267"/>
      <c r="C461" s="267"/>
      <c r="D461" s="267"/>
      <c r="E461" s="267"/>
      <c r="F461" s="267"/>
      <c r="G461" s="267"/>
      <c r="H461" s="267"/>
      <c r="I461" s="267"/>
      <c r="J461" s="267"/>
      <c r="K461" s="267"/>
      <c r="L461" s="267"/>
      <c r="M461" s="267"/>
      <c r="N461" s="267"/>
      <c r="O461" s="267"/>
      <c r="P461" s="267"/>
      <c r="Q461" s="267"/>
      <c r="R461" s="267"/>
      <c r="S461" s="267"/>
      <c r="T461" s="267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575" spans="4:21" s="495" customFormat="1" ht="12.75">
      <c r="D575" s="543"/>
      <c r="E575" s="543"/>
      <c r="G575" s="543"/>
      <c r="H575" s="543"/>
      <c r="J575" s="543"/>
      <c r="K575" s="543"/>
      <c r="M575" s="496"/>
      <c r="N575" s="497"/>
      <c r="O575" s="621"/>
      <c r="P575" s="621"/>
      <c r="Q575" s="498"/>
      <c r="R575" s="622"/>
      <c r="S575" s="622"/>
      <c r="U575" s="496"/>
    </row>
    <row r="576" spans="4:17" s="495" customFormat="1" ht="12.75">
      <c r="D576" s="543"/>
      <c r="E576" s="543"/>
      <c r="G576" s="543"/>
      <c r="H576" s="543"/>
      <c r="J576" s="543"/>
      <c r="K576" s="543"/>
      <c r="N576" s="497"/>
      <c r="O576" s="621"/>
      <c r="P576" s="621"/>
      <c r="Q576" s="498"/>
    </row>
    <row r="577" spans="4:19" s="495" customFormat="1" ht="12.75">
      <c r="D577" s="543"/>
      <c r="E577" s="543"/>
      <c r="G577" s="543"/>
      <c r="H577" s="543"/>
      <c r="J577" s="543"/>
      <c r="K577" s="543"/>
      <c r="N577" s="497"/>
      <c r="O577" s="621"/>
      <c r="P577" s="621"/>
      <c r="Q577" s="498"/>
      <c r="R577" s="543"/>
      <c r="S577" s="543"/>
    </row>
    <row r="578" spans="1:19" s="495" customFormat="1" ht="12.75">
      <c r="A578" s="499"/>
      <c r="C578" s="499"/>
      <c r="D578" s="543"/>
      <c r="E578" s="543"/>
      <c r="G578" s="543"/>
      <c r="H578" s="543"/>
      <c r="I578" s="499"/>
      <c r="J578" s="543"/>
      <c r="K578" s="543"/>
      <c r="L578" s="499"/>
      <c r="N578" s="500"/>
      <c r="O578" s="621"/>
      <c r="P578" s="621"/>
      <c r="Q578" s="499"/>
      <c r="R578" s="543"/>
      <c r="S578" s="543"/>
    </row>
    <row r="579" s="495" customFormat="1" ht="12.75"/>
  </sheetData>
  <sheetProtection/>
  <mergeCells count="193">
    <mergeCell ref="O575:P575"/>
    <mergeCell ref="O576:P576"/>
    <mergeCell ref="O577:P577"/>
    <mergeCell ref="O578:P578"/>
    <mergeCell ref="R575:S575"/>
    <mergeCell ref="R578:S578"/>
    <mergeCell ref="R577:S577"/>
    <mergeCell ref="U215:U216"/>
    <mergeCell ref="A151:G151"/>
    <mergeCell ref="A184:U184"/>
    <mergeCell ref="A210:U210"/>
    <mergeCell ref="B178:C178"/>
    <mergeCell ref="R215:R216"/>
    <mergeCell ref="A211:U211"/>
    <mergeCell ref="J215:L215"/>
    <mergeCell ref="R178:R179"/>
    <mergeCell ref="D178:D179"/>
    <mergeCell ref="U109:U110"/>
    <mergeCell ref="G143:G144"/>
    <mergeCell ref="H143:H144"/>
    <mergeCell ref="I143:I144"/>
    <mergeCell ref="P143:Q143"/>
    <mergeCell ref="A116:G116"/>
    <mergeCell ref="A109:A111"/>
    <mergeCell ref="A141:U141"/>
    <mergeCell ref="P109:Q109"/>
    <mergeCell ref="R143:R144"/>
    <mergeCell ref="P215:Q215"/>
    <mergeCell ref="F109:F110"/>
    <mergeCell ref="I109:I110"/>
    <mergeCell ref="B143:C143"/>
    <mergeCell ref="D143:D144"/>
    <mergeCell ref="E143:E144"/>
    <mergeCell ref="F143:F144"/>
    <mergeCell ref="U143:U144"/>
    <mergeCell ref="A277:U277"/>
    <mergeCell ref="O265:O266"/>
    <mergeCell ref="G215:G216"/>
    <mergeCell ref="A315:U315"/>
    <mergeCell ref="M178:N178"/>
    <mergeCell ref="A213:U213"/>
    <mergeCell ref="F215:F216"/>
    <mergeCell ref="E215:E216"/>
    <mergeCell ref="O215:O216"/>
    <mergeCell ref="G265:G266"/>
    <mergeCell ref="A215:A217"/>
    <mergeCell ref="J143:L143"/>
    <mergeCell ref="M143:N143"/>
    <mergeCell ref="O143:O144"/>
    <mergeCell ref="E178:E179"/>
    <mergeCell ref="A150:U150"/>
    <mergeCell ref="A176:U176"/>
    <mergeCell ref="A143:A145"/>
    <mergeCell ref="S143:T143"/>
    <mergeCell ref="F265:F266"/>
    <mergeCell ref="A231:F231"/>
    <mergeCell ref="B215:C215"/>
    <mergeCell ref="D215:D216"/>
    <mergeCell ref="E265:E266"/>
    <mergeCell ref="A265:A267"/>
    <mergeCell ref="T2:U2"/>
    <mergeCell ref="A2:S2"/>
    <mergeCell ref="A87:U87"/>
    <mergeCell ref="A93:U93"/>
    <mergeCell ref="A98:U98"/>
    <mergeCell ref="H109:H110"/>
    <mergeCell ref="D109:D110"/>
    <mergeCell ref="O109:O110"/>
    <mergeCell ref="M109:N109"/>
    <mergeCell ref="J109:L109"/>
    <mergeCell ref="M215:N215"/>
    <mergeCell ref="G109:G110"/>
    <mergeCell ref="P178:Q178"/>
    <mergeCell ref="G178:G179"/>
    <mergeCell ref="E109:E110"/>
    <mergeCell ref="A107:U107"/>
    <mergeCell ref="S109:T109"/>
    <mergeCell ref="F178:F179"/>
    <mergeCell ref="I178:I179"/>
    <mergeCell ref="J178:L178"/>
    <mergeCell ref="A27:U27"/>
    <mergeCell ref="A104:U104"/>
    <mergeCell ref="A105:U105"/>
    <mergeCell ref="U178:U179"/>
    <mergeCell ref="O178:O179"/>
    <mergeCell ref="B109:C109"/>
    <mergeCell ref="S178:T178"/>
    <mergeCell ref="A178:A180"/>
    <mergeCell ref="A115:U115"/>
    <mergeCell ref="H178:H179"/>
    <mergeCell ref="A398:H398"/>
    <mergeCell ref="R109:R110"/>
    <mergeCell ref="M265:N265"/>
    <mergeCell ref="S215:T215"/>
    <mergeCell ref="B265:C265"/>
    <mergeCell ref="A229:U229"/>
    <mergeCell ref="I265:I266"/>
    <mergeCell ref="I215:I216"/>
    <mergeCell ref="H215:H216"/>
    <mergeCell ref="A386:A388"/>
    <mergeCell ref="A263:U263"/>
    <mergeCell ref="A278:U278"/>
    <mergeCell ref="P265:Q265"/>
    <mergeCell ref="R265:R266"/>
    <mergeCell ref="D265:D266"/>
    <mergeCell ref="O317:O318"/>
    <mergeCell ref="U317:U318"/>
    <mergeCell ref="B317:C317"/>
    <mergeCell ref="H265:H266"/>
    <mergeCell ref="J265:L265"/>
    <mergeCell ref="H386:H387"/>
    <mergeCell ref="J353:L353"/>
    <mergeCell ref="U265:U266"/>
    <mergeCell ref="U353:U354"/>
    <mergeCell ref="A353:A355"/>
    <mergeCell ref="S265:T265"/>
    <mergeCell ref="A326:U326"/>
    <mergeCell ref="A351:U351"/>
    <mergeCell ref="R317:R318"/>
    <mergeCell ref="M317:N317"/>
    <mergeCell ref="H425:H426"/>
    <mergeCell ref="M425:N425"/>
    <mergeCell ref="O425:O426"/>
    <mergeCell ref="J317:L317"/>
    <mergeCell ref="D317:D318"/>
    <mergeCell ref="B353:C353"/>
    <mergeCell ref="A327:U327"/>
    <mergeCell ref="A328:U328"/>
    <mergeCell ref="P317:Q317"/>
    <mergeCell ref="S317:T317"/>
    <mergeCell ref="I425:I426"/>
    <mergeCell ref="P425:Q425"/>
    <mergeCell ref="R425:R426"/>
    <mergeCell ref="A317:A319"/>
    <mergeCell ref="G425:G426"/>
    <mergeCell ref="J425:L425"/>
    <mergeCell ref="G386:G387"/>
    <mergeCell ref="M386:N386"/>
    <mergeCell ref="A423:U423"/>
    <mergeCell ref="D425:D426"/>
    <mergeCell ref="D386:D387"/>
    <mergeCell ref="S386:T386"/>
    <mergeCell ref="A421:U421"/>
    <mergeCell ref="A425:A427"/>
    <mergeCell ref="A420:U420"/>
    <mergeCell ref="U386:U387"/>
    <mergeCell ref="R386:R387"/>
    <mergeCell ref="B425:C425"/>
    <mergeCell ref="E425:E426"/>
    <mergeCell ref="F425:F426"/>
    <mergeCell ref="A460:U460"/>
    <mergeCell ref="S425:T425"/>
    <mergeCell ref="U425:U426"/>
    <mergeCell ref="H353:H354"/>
    <mergeCell ref="I353:I354"/>
    <mergeCell ref="I386:I387"/>
    <mergeCell ref="J386:L386"/>
    <mergeCell ref="O386:O387"/>
    <mergeCell ref="P386:Q386"/>
    <mergeCell ref="A397:U397"/>
    <mergeCell ref="A312:U312"/>
    <mergeCell ref="A313:U313"/>
    <mergeCell ref="G317:G318"/>
    <mergeCell ref="E317:E318"/>
    <mergeCell ref="F317:F318"/>
    <mergeCell ref="H317:H318"/>
    <mergeCell ref="I317:I318"/>
    <mergeCell ref="P353:Q353"/>
    <mergeCell ref="R353:R354"/>
    <mergeCell ref="S353:T353"/>
    <mergeCell ref="A384:U384"/>
    <mergeCell ref="M353:N353"/>
    <mergeCell ref="O353:O354"/>
    <mergeCell ref="G577:H577"/>
    <mergeCell ref="G578:H578"/>
    <mergeCell ref="G353:G354"/>
    <mergeCell ref="D353:D354"/>
    <mergeCell ref="E353:E354"/>
    <mergeCell ref="F353:F354"/>
    <mergeCell ref="A363:U363"/>
    <mergeCell ref="B386:C386"/>
    <mergeCell ref="E386:E387"/>
    <mergeCell ref="F386:F387"/>
    <mergeCell ref="J575:K575"/>
    <mergeCell ref="J576:K576"/>
    <mergeCell ref="J577:K577"/>
    <mergeCell ref="J578:K578"/>
    <mergeCell ref="D576:E576"/>
    <mergeCell ref="D577:E577"/>
    <mergeCell ref="D578:E578"/>
    <mergeCell ref="D575:E575"/>
    <mergeCell ref="G575:H575"/>
    <mergeCell ref="G576:H576"/>
  </mergeCells>
  <hyperlinks>
    <hyperlink ref="A184" r:id="rId1" display="http://www.pj.gob.pe/"/>
    <hyperlink ref="A115" r:id="rId2" display="http://www.pj.gob.pe/"/>
    <hyperlink ref="A150" r:id="rId3" display="http://www.pj.gob.pe/"/>
    <hyperlink ref="A229" r:id="rId4" display="http://www.pj.gob.pe/"/>
    <hyperlink ref="A277" r:id="rId5" display="http://www.pj.gob.pe/"/>
    <hyperlink ref="A326" r:id="rId6" display="http://www.pj.gob.pe/"/>
    <hyperlink ref="A363" r:id="rId7" display="http://www.pj.gob.pe/"/>
    <hyperlink ref="A397" r:id="rId8" display="http://www.pj.gob.pe/"/>
    <hyperlink ref="A460" r:id="rId9" display="http://www.pj.gob.pe/"/>
  </hyperlinks>
  <printOptions horizontalCentered="1" verticalCentered="1"/>
  <pageMargins left="0.2362204724409449" right="0.2362204724409449" top="0.31496062992125984" bottom="0.4724409448818898" header="0" footer="0.2362204724409449"/>
  <pageSetup horizontalDpi="600" verticalDpi="600" orientation="portrait" paperSize="9" scale="55" r:id="rId11"/>
  <headerFooter scaleWithDoc="0" alignWithMargins="0">
    <oddFooter>&amp;CPágina &amp;P</oddFooter>
  </headerFooter>
  <rowBreaks count="5" manualBreakCount="5">
    <brk id="102" max="255" man="1"/>
    <brk id="208" max="255" man="1"/>
    <brk id="310" max="255" man="1"/>
    <brk id="418" max="255" man="1"/>
    <brk id="514" max="255" man="1"/>
  </rowBrea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289"/>
  <sheetViews>
    <sheetView tabSelected="1" zoomScaleSheetLayoutView="70" zoomScalePageLayoutView="0" workbookViewId="0" topLeftCell="A1">
      <selection activeCell="A356" sqref="A356:IV364"/>
    </sheetView>
  </sheetViews>
  <sheetFormatPr defaultColWidth="11.421875" defaultRowHeight="12.75"/>
  <cols>
    <col min="1" max="1" width="21.00390625" style="44" customWidth="1"/>
    <col min="2" max="2" width="8.00390625" style="44" customWidth="1"/>
    <col min="3" max="3" width="6.57421875" style="44" customWidth="1"/>
    <col min="4" max="4" width="7.14062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2" width="5.00390625" style="44" customWidth="1"/>
    <col min="13" max="13" width="14.8515625" style="44" customWidth="1"/>
    <col min="14" max="14" width="5.57421875" style="44" customWidth="1"/>
    <col min="15" max="15" width="8.140625" style="44" customWidth="1"/>
    <col min="16" max="17" width="6.421875" style="44" customWidth="1"/>
    <col min="18" max="18" width="8.140625" style="44" customWidth="1"/>
    <col min="19" max="19" width="7.57421875" style="44" customWidth="1"/>
    <col min="20" max="20" width="7.00390625" style="44" customWidth="1"/>
    <col min="21" max="21" width="12.00390625" style="44" customWidth="1"/>
    <col min="22" max="22" width="8.28125" style="44" customWidth="1"/>
    <col min="23" max="23" width="7.00390625" style="44" customWidth="1"/>
    <col min="24" max="24" width="13.00390625" style="44" bestFit="1" customWidth="1"/>
    <col min="25" max="25" width="11.421875" style="44" customWidth="1"/>
    <col min="26" max="26" width="20.421875" style="44" bestFit="1" customWidth="1"/>
    <col min="27" max="27" width="12.28125" style="44" bestFit="1" customWidth="1"/>
    <col min="28" max="29" width="11.57421875" style="44" bestFit="1" customWidth="1"/>
    <col min="30" max="30" width="11.421875" style="44" customWidth="1"/>
    <col min="31" max="32" width="11.57421875" style="44" bestFit="1" customWidth="1"/>
    <col min="33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610" t="s">
        <v>156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09" t="s">
        <v>328</v>
      </c>
      <c r="U2" s="609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601" t="s">
        <v>157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261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611" t="s">
        <v>158</v>
      </c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  <c r="M87" s="611"/>
      <c r="N87" s="611"/>
      <c r="O87" s="611"/>
      <c r="P87" s="611"/>
      <c r="Q87" s="611"/>
      <c r="R87" s="611"/>
      <c r="S87" s="611"/>
      <c r="T87" s="611"/>
      <c r="U87" s="611"/>
      <c r="V87" s="262"/>
    </row>
    <row r="88" spans="1:21" ht="20.25">
      <c r="A88" s="641" t="s">
        <v>329</v>
      </c>
      <c r="B88" s="641"/>
      <c r="C88" s="641"/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612" t="s">
        <v>319</v>
      </c>
      <c r="B93" s="612"/>
      <c r="C93" s="612"/>
      <c r="D93" s="612"/>
      <c r="E93" s="612"/>
      <c r="F93" s="612"/>
      <c r="G93" s="612"/>
      <c r="H93" s="612"/>
      <c r="I93" s="612"/>
      <c r="J93" s="612"/>
      <c r="K93" s="612"/>
      <c r="L93" s="612"/>
      <c r="M93" s="612"/>
      <c r="N93" s="612"/>
      <c r="O93" s="612"/>
      <c r="P93" s="612"/>
      <c r="Q93" s="612"/>
      <c r="R93" s="612"/>
      <c r="S93" s="612"/>
      <c r="T93" s="612"/>
      <c r="U93" s="612"/>
      <c r="V93" s="263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613" t="s">
        <v>159</v>
      </c>
      <c r="B98" s="613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264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20" spans="1:23" s="254" customFormat="1" ht="21.75" customHeight="1">
      <c r="A120" s="568" t="s">
        <v>152</v>
      </c>
      <c r="B120" s="569"/>
      <c r="C120" s="569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70"/>
    </row>
    <row r="121" spans="1:23" s="254" customFormat="1" ht="24" customHeight="1">
      <c r="A121" s="602" t="s">
        <v>151</v>
      </c>
      <c r="B121" s="603"/>
      <c r="C121" s="603"/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603"/>
      <c r="S121" s="603"/>
      <c r="T121" s="603"/>
      <c r="U121" s="603"/>
      <c r="V121" s="603"/>
      <c r="W121" s="604"/>
    </row>
    <row r="122" spans="1:23" s="254" customFormat="1" ht="5.25" customHeight="1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V122" s="256"/>
      <c r="W122" s="256"/>
    </row>
    <row r="123" spans="1:23" s="255" customFormat="1" ht="23.25" customHeight="1">
      <c r="A123" s="563" t="s">
        <v>320</v>
      </c>
      <c r="B123" s="564"/>
      <c r="C123" s="564"/>
      <c r="D123" s="564"/>
      <c r="E123" s="564"/>
      <c r="F123" s="564"/>
      <c r="G123" s="564"/>
      <c r="H123" s="564"/>
      <c r="I123" s="564"/>
      <c r="J123" s="564"/>
      <c r="K123" s="564"/>
      <c r="L123" s="564"/>
      <c r="M123" s="564"/>
      <c r="N123" s="564"/>
      <c r="O123" s="564"/>
      <c r="P123" s="564"/>
      <c r="Q123" s="564"/>
      <c r="R123" s="564"/>
      <c r="S123" s="564"/>
      <c r="T123" s="564"/>
      <c r="U123" s="564"/>
      <c r="V123" s="564"/>
      <c r="W123" s="565"/>
    </row>
    <row r="124" spans="1:23" ht="4.5" customHeight="1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43"/>
      <c r="V124" s="52"/>
      <c r="W124" s="52"/>
    </row>
    <row r="125" spans="1:23" ht="33.75" customHeight="1">
      <c r="A125" s="582" t="s">
        <v>164</v>
      </c>
      <c r="B125" s="551" t="s">
        <v>49</v>
      </c>
      <c r="C125" s="552"/>
      <c r="D125" s="580" t="s">
        <v>175</v>
      </c>
      <c r="E125" s="631" t="s">
        <v>185</v>
      </c>
      <c r="F125" s="633" t="s">
        <v>177</v>
      </c>
      <c r="G125" s="633" t="s">
        <v>178</v>
      </c>
      <c r="H125" s="633" t="s">
        <v>179</v>
      </c>
      <c r="I125" s="637" t="s">
        <v>236</v>
      </c>
      <c r="J125" s="625" t="s">
        <v>162</v>
      </c>
      <c r="K125" s="639"/>
      <c r="L125" s="640"/>
      <c r="M125" s="623" t="s">
        <v>184</v>
      </c>
      <c r="N125" s="623"/>
      <c r="O125" s="635" t="s">
        <v>155</v>
      </c>
      <c r="P125" s="557" t="s">
        <v>176</v>
      </c>
      <c r="Q125" s="558"/>
      <c r="R125" s="588" t="s">
        <v>183</v>
      </c>
      <c r="S125" s="561" t="s">
        <v>165</v>
      </c>
      <c r="T125" s="562"/>
      <c r="U125" s="574" t="s">
        <v>324</v>
      </c>
      <c r="V125" s="557" t="s">
        <v>243</v>
      </c>
      <c r="W125" s="597"/>
    </row>
    <row r="126" spans="1:23" ht="24" customHeight="1">
      <c r="A126" s="583"/>
      <c r="B126" s="322" t="s">
        <v>173</v>
      </c>
      <c r="C126" s="451" t="s">
        <v>154</v>
      </c>
      <c r="D126" s="581"/>
      <c r="E126" s="632"/>
      <c r="F126" s="634"/>
      <c r="G126" s="634"/>
      <c r="H126" s="634"/>
      <c r="I126" s="638"/>
      <c r="J126" s="449" t="s">
        <v>180</v>
      </c>
      <c r="K126" s="449" t="s">
        <v>181</v>
      </c>
      <c r="L126" s="449" t="s">
        <v>182</v>
      </c>
      <c r="M126" s="450" t="s">
        <v>173</v>
      </c>
      <c r="N126" s="450" t="s">
        <v>154</v>
      </c>
      <c r="O126" s="636"/>
      <c r="P126" s="454" t="s">
        <v>173</v>
      </c>
      <c r="Q126" s="452" t="s">
        <v>154</v>
      </c>
      <c r="R126" s="589"/>
      <c r="S126" s="455" t="s">
        <v>174</v>
      </c>
      <c r="T126" s="453" t="s">
        <v>154</v>
      </c>
      <c r="U126" s="575"/>
      <c r="V126" s="454" t="s">
        <v>244</v>
      </c>
      <c r="W126" s="448" t="s">
        <v>245</v>
      </c>
    </row>
    <row r="127" spans="1:23" ht="12.75" customHeight="1">
      <c r="A127" s="584"/>
      <c r="B127" s="273" t="s">
        <v>82</v>
      </c>
      <c r="C127" s="265" t="s">
        <v>166</v>
      </c>
      <c r="D127" s="274" t="s">
        <v>167</v>
      </c>
      <c r="E127" s="273" t="s">
        <v>87</v>
      </c>
      <c r="F127" s="265" t="s">
        <v>79</v>
      </c>
      <c r="G127" s="265" t="s">
        <v>80</v>
      </c>
      <c r="H127" s="265" t="s">
        <v>153</v>
      </c>
      <c r="I127" s="265" t="s">
        <v>161</v>
      </c>
      <c r="J127" s="265" t="s">
        <v>163</v>
      </c>
      <c r="K127" s="265" t="s">
        <v>83</v>
      </c>
      <c r="L127" s="265" t="s">
        <v>187</v>
      </c>
      <c r="M127" s="265" t="s">
        <v>188</v>
      </c>
      <c r="N127" s="265" t="s">
        <v>81</v>
      </c>
      <c r="O127" s="292" t="s">
        <v>189</v>
      </c>
      <c r="P127" s="273" t="s">
        <v>85</v>
      </c>
      <c r="Q127" s="265" t="s">
        <v>190</v>
      </c>
      <c r="R127" s="274" t="s">
        <v>191</v>
      </c>
      <c r="S127" s="273" t="s">
        <v>192</v>
      </c>
      <c r="T127" s="265" t="s">
        <v>193</v>
      </c>
      <c r="U127" s="274" t="s">
        <v>195</v>
      </c>
      <c r="V127" s="273" t="s">
        <v>85</v>
      </c>
      <c r="W127" s="274" t="s">
        <v>190</v>
      </c>
    </row>
    <row r="128" spans="1:23" ht="24" customHeight="1">
      <c r="A128" s="289" t="s">
        <v>223</v>
      </c>
      <c r="B128" s="325">
        <f>SUM(B129:B130)</f>
        <v>459</v>
      </c>
      <c r="C128" s="326">
        <f>SUM(C129:C130)</f>
        <v>35</v>
      </c>
      <c r="D128" s="327">
        <f>SUM(D129:D130)</f>
        <v>494</v>
      </c>
      <c r="E128" s="328">
        <f>SUM(E129:E130)</f>
        <v>7</v>
      </c>
      <c r="F128" s="330">
        <f>SUM(F129:F130)</f>
        <v>3</v>
      </c>
      <c r="G128" s="330">
        <f aca="true" t="shared" si="0" ref="G128:N128">SUM(G129:G130)</f>
        <v>0</v>
      </c>
      <c r="H128" s="330">
        <f t="shared" si="0"/>
        <v>0</v>
      </c>
      <c r="I128" s="330">
        <f t="shared" si="0"/>
        <v>1</v>
      </c>
      <c r="J128" s="330">
        <f t="shared" si="0"/>
        <v>71</v>
      </c>
      <c r="K128" s="330">
        <f t="shared" si="0"/>
        <v>13</v>
      </c>
      <c r="L128" s="330">
        <f t="shared" si="0"/>
        <v>13</v>
      </c>
      <c r="M128" s="330">
        <f t="shared" si="0"/>
        <v>108</v>
      </c>
      <c r="N128" s="330">
        <f t="shared" si="0"/>
        <v>0</v>
      </c>
      <c r="O128" s="329">
        <f aca="true" t="shared" si="1" ref="O128:W128">SUM(O129:O130)</f>
        <v>108</v>
      </c>
      <c r="P128" s="331">
        <f>SUM(P129:P130)</f>
        <v>5</v>
      </c>
      <c r="Q128" s="333">
        <f t="shared" si="1"/>
        <v>1</v>
      </c>
      <c r="R128" s="332">
        <f>+P128+Q128</f>
        <v>6</v>
      </c>
      <c r="S128" s="334">
        <f t="shared" si="1"/>
        <v>346</v>
      </c>
      <c r="T128" s="336">
        <f t="shared" si="1"/>
        <v>34</v>
      </c>
      <c r="U128" s="335">
        <f t="shared" si="1"/>
        <v>380</v>
      </c>
      <c r="V128" s="331">
        <f t="shared" si="1"/>
        <v>298</v>
      </c>
      <c r="W128" s="332">
        <f t="shared" si="1"/>
        <v>115</v>
      </c>
    </row>
    <row r="129" spans="1:35" s="251" customFormat="1" ht="42" customHeight="1">
      <c r="A129" s="431" t="s">
        <v>302</v>
      </c>
      <c r="B129" s="362">
        <v>131</v>
      </c>
      <c r="C129" s="359">
        <v>0</v>
      </c>
      <c r="D129" s="433">
        <f>SUM(B129:C129)</f>
        <v>131</v>
      </c>
      <c r="E129" s="415">
        <v>0</v>
      </c>
      <c r="F129" s="413">
        <v>0</v>
      </c>
      <c r="G129" s="413">
        <v>0</v>
      </c>
      <c r="H129" s="413">
        <v>0</v>
      </c>
      <c r="I129" s="413">
        <v>0</v>
      </c>
      <c r="J129" s="413">
        <v>55</v>
      </c>
      <c r="K129" s="413">
        <v>9</v>
      </c>
      <c r="L129" s="413">
        <v>11</v>
      </c>
      <c r="M129" s="413">
        <f>SUM(E129:L129)</f>
        <v>75</v>
      </c>
      <c r="N129" s="413">
        <v>0</v>
      </c>
      <c r="O129" s="416">
        <f>SUM(M129:N129)</f>
        <v>75</v>
      </c>
      <c r="P129" s="378">
        <v>3</v>
      </c>
      <c r="Q129" s="377">
        <v>0</v>
      </c>
      <c r="R129" s="405">
        <f>+P129+Q129</f>
        <v>3</v>
      </c>
      <c r="S129" s="384">
        <f>+B129-M129-P129</f>
        <v>53</v>
      </c>
      <c r="T129" s="383">
        <f>+C129-N129-Q129</f>
        <v>0</v>
      </c>
      <c r="U129" s="385">
        <f>+S129+T129</f>
        <v>53</v>
      </c>
      <c r="V129" s="378">
        <v>226</v>
      </c>
      <c r="W129" s="405">
        <v>104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</row>
    <row r="130" spans="1:35" s="251" customFormat="1" ht="24" customHeight="1" thickBot="1">
      <c r="A130" s="432" t="s">
        <v>303</v>
      </c>
      <c r="B130" s="363">
        <v>328</v>
      </c>
      <c r="C130" s="364">
        <v>35</v>
      </c>
      <c r="D130" s="353">
        <f>SUM(B130:C130)</f>
        <v>363</v>
      </c>
      <c r="E130" s="417">
        <v>7</v>
      </c>
      <c r="F130" s="418">
        <v>3</v>
      </c>
      <c r="G130" s="418">
        <v>0</v>
      </c>
      <c r="H130" s="418">
        <v>0</v>
      </c>
      <c r="I130" s="418">
        <v>1</v>
      </c>
      <c r="J130" s="418">
        <v>16</v>
      </c>
      <c r="K130" s="418">
        <v>4</v>
      </c>
      <c r="L130" s="418">
        <v>2</v>
      </c>
      <c r="M130" s="418">
        <f>SUM(E130:L130)</f>
        <v>33</v>
      </c>
      <c r="N130" s="418">
        <v>0</v>
      </c>
      <c r="O130" s="419">
        <f>SUM(M130:N130)</f>
        <v>33</v>
      </c>
      <c r="P130" s="379">
        <v>2</v>
      </c>
      <c r="Q130" s="380">
        <v>1</v>
      </c>
      <c r="R130" s="352">
        <f>+P130+Q130</f>
        <v>3</v>
      </c>
      <c r="S130" s="386">
        <f>+B130-M130-P130</f>
        <v>293</v>
      </c>
      <c r="T130" s="387">
        <f>+C130-N130-Q130</f>
        <v>34</v>
      </c>
      <c r="U130" s="388">
        <f>+S130+T130</f>
        <v>327</v>
      </c>
      <c r="V130" s="379">
        <v>72</v>
      </c>
      <c r="W130" s="352">
        <v>11</v>
      </c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</row>
    <row r="131" spans="1:33" s="43" customFormat="1" ht="12.75" customHeight="1">
      <c r="A131" s="550" t="s">
        <v>323</v>
      </c>
      <c r="B131" s="550"/>
      <c r="C131" s="550"/>
      <c r="D131" s="550"/>
      <c r="E131" s="550"/>
      <c r="F131" s="550"/>
      <c r="G131" s="550"/>
      <c r="H131" s="550"/>
      <c r="I131" s="550"/>
      <c r="J131" s="550"/>
      <c r="K131" s="550"/>
      <c r="L131" s="550"/>
      <c r="M131" s="550"/>
      <c r="N131" s="550"/>
      <c r="O131" s="550"/>
      <c r="P131" s="550"/>
      <c r="Q131" s="550"/>
      <c r="R131" s="550"/>
      <c r="S131" s="550"/>
      <c r="T131" s="550"/>
      <c r="U131" s="550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5" s="316" customFormat="1" ht="10.5" customHeight="1">
      <c r="A132" s="314"/>
      <c r="B132" s="267"/>
      <c r="C132" s="267"/>
      <c r="D132" s="267"/>
      <c r="E132" s="267"/>
      <c r="F132" s="267"/>
      <c r="G132" s="267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T132" s="317"/>
      <c r="U132" s="317"/>
      <c r="V132" s="315"/>
      <c r="W132" s="315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</row>
    <row r="133" spans="1:35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s="43" customFormat="1" ht="10.5" customHeight="1">
      <c r="A145" s="249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s="43" customFormat="1" ht="10.5" customHeight="1">
      <c r="A146" s="249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43" customFormat="1" ht="10.5" customHeight="1">
      <c r="A147" s="249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s="43" customFormat="1" ht="10.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43" customFormat="1" ht="10.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43" customFormat="1" ht="10.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35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23" s="255" customFormat="1" ht="23.25" customHeight="1">
      <c r="A157" s="563" t="s">
        <v>320</v>
      </c>
      <c r="B157" s="564"/>
      <c r="C157" s="564"/>
      <c r="D157" s="564"/>
      <c r="E157" s="564"/>
      <c r="F157" s="564"/>
      <c r="G157" s="564"/>
      <c r="H157" s="564"/>
      <c r="I157" s="564"/>
      <c r="J157" s="564"/>
      <c r="K157" s="564"/>
      <c r="L157" s="564"/>
      <c r="M157" s="564"/>
      <c r="N157" s="564"/>
      <c r="O157" s="564"/>
      <c r="P157" s="564"/>
      <c r="Q157" s="564"/>
      <c r="R157" s="564"/>
      <c r="S157" s="564"/>
      <c r="T157" s="564"/>
      <c r="U157" s="564"/>
      <c r="V157" s="564"/>
      <c r="W157" s="565"/>
    </row>
    <row r="158" spans="1:23" ht="4.5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43"/>
      <c r="V158" s="52"/>
      <c r="W158" s="52"/>
    </row>
    <row r="159" spans="1:23" ht="33.75" customHeight="1">
      <c r="A159" s="590" t="s">
        <v>164</v>
      </c>
      <c r="B159" s="551" t="s">
        <v>49</v>
      </c>
      <c r="C159" s="552"/>
      <c r="D159" s="546" t="s">
        <v>175</v>
      </c>
      <c r="E159" s="627" t="s">
        <v>185</v>
      </c>
      <c r="F159" s="623" t="s">
        <v>177</v>
      </c>
      <c r="G159" s="623" t="s">
        <v>178</v>
      </c>
      <c r="H159" s="623" t="s">
        <v>179</v>
      </c>
      <c r="I159" s="623" t="s">
        <v>186</v>
      </c>
      <c r="J159" s="623" t="s">
        <v>162</v>
      </c>
      <c r="K159" s="623"/>
      <c r="L159" s="623"/>
      <c r="M159" s="623" t="s">
        <v>184</v>
      </c>
      <c r="N159" s="623"/>
      <c r="O159" s="625" t="s">
        <v>155</v>
      </c>
      <c r="P159" s="557" t="s">
        <v>176</v>
      </c>
      <c r="Q159" s="558"/>
      <c r="R159" s="559" t="s">
        <v>183</v>
      </c>
      <c r="S159" s="561" t="s">
        <v>165</v>
      </c>
      <c r="T159" s="562"/>
      <c r="U159" s="574" t="s">
        <v>324</v>
      </c>
      <c r="V159" s="619" t="s">
        <v>243</v>
      </c>
      <c r="W159" s="597"/>
    </row>
    <row r="160" spans="1:23" ht="24" customHeight="1">
      <c r="A160" s="591"/>
      <c r="B160" s="322" t="s">
        <v>173</v>
      </c>
      <c r="C160" s="323" t="s">
        <v>154</v>
      </c>
      <c r="D160" s="547"/>
      <c r="E160" s="628"/>
      <c r="F160" s="624"/>
      <c r="G160" s="624"/>
      <c r="H160" s="624"/>
      <c r="I160" s="624"/>
      <c r="J160" s="270" t="s">
        <v>180</v>
      </c>
      <c r="K160" s="270" t="s">
        <v>181</v>
      </c>
      <c r="L160" s="270" t="s">
        <v>182</v>
      </c>
      <c r="M160" s="270" t="s">
        <v>173</v>
      </c>
      <c r="N160" s="270" t="s">
        <v>154</v>
      </c>
      <c r="O160" s="626"/>
      <c r="P160" s="320" t="s">
        <v>173</v>
      </c>
      <c r="Q160" s="321" t="s">
        <v>154</v>
      </c>
      <c r="R160" s="560"/>
      <c r="S160" s="318" t="s">
        <v>174</v>
      </c>
      <c r="T160" s="319" t="s">
        <v>154</v>
      </c>
      <c r="U160" s="575"/>
      <c r="V160" s="391" t="s">
        <v>244</v>
      </c>
      <c r="W160" s="294" t="s">
        <v>245</v>
      </c>
    </row>
    <row r="161" spans="1:23" ht="12.75" customHeight="1" thickBot="1">
      <c r="A161" s="591"/>
      <c r="B161" s="360" t="s">
        <v>82</v>
      </c>
      <c r="C161" s="358" t="s">
        <v>166</v>
      </c>
      <c r="D161" s="365" t="s">
        <v>167</v>
      </c>
      <c r="E161" s="360" t="s">
        <v>87</v>
      </c>
      <c r="F161" s="358" t="s">
        <v>79</v>
      </c>
      <c r="G161" s="358" t="s">
        <v>80</v>
      </c>
      <c r="H161" s="358" t="s">
        <v>153</v>
      </c>
      <c r="I161" s="358" t="s">
        <v>161</v>
      </c>
      <c r="J161" s="358" t="s">
        <v>163</v>
      </c>
      <c r="K161" s="358" t="s">
        <v>83</v>
      </c>
      <c r="L161" s="358" t="s">
        <v>187</v>
      </c>
      <c r="M161" s="358" t="s">
        <v>188</v>
      </c>
      <c r="N161" s="358" t="s">
        <v>81</v>
      </c>
      <c r="O161" s="395" t="s">
        <v>189</v>
      </c>
      <c r="P161" s="360" t="s">
        <v>85</v>
      </c>
      <c r="Q161" s="358" t="s">
        <v>190</v>
      </c>
      <c r="R161" s="365" t="s">
        <v>191</v>
      </c>
      <c r="S161" s="360" t="s">
        <v>192</v>
      </c>
      <c r="T161" s="358" t="s">
        <v>193</v>
      </c>
      <c r="U161" s="361" t="s">
        <v>194</v>
      </c>
      <c r="V161" s="342" t="s">
        <v>85</v>
      </c>
      <c r="W161" s="343" t="s">
        <v>190</v>
      </c>
    </row>
    <row r="162" spans="1:23" ht="24" customHeight="1">
      <c r="A162" s="406" t="s">
        <v>224</v>
      </c>
      <c r="B162" s="340">
        <f aca="true" t="shared" si="2" ref="B162:W162">SUM(B163:B179)</f>
        <v>5468</v>
      </c>
      <c r="C162" s="348">
        <f t="shared" si="2"/>
        <v>1537</v>
      </c>
      <c r="D162" s="326">
        <f t="shared" si="2"/>
        <v>7005</v>
      </c>
      <c r="E162" s="414">
        <f t="shared" si="2"/>
        <v>180</v>
      </c>
      <c r="F162" s="412">
        <f t="shared" si="2"/>
        <v>1364</v>
      </c>
      <c r="G162" s="412">
        <f t="shared" si="2"/>
        <v>0</v>
      </c>
      <c r="H162" s="412">
        <f t="shared" si="2"/>
        <v>0</v>
      </c>
      <c r="I162" s="412">
        <f t="shared" si="2"/>
        <v>49</v>
      </c>
      <c r="J162" s="412">
        <f t="shared" si="2"/>
        <v>0</v>
      </c>
      <c r="K162" s="412">
        <f t="shared" si="2"/>
        <v>1</v>
      </c>
      <c r="L162" s="412">
        <f t="shared" si="2"/>
        <v>0</v>
      </c>
      <c r="M162" s="412">
        <f t="shared" si="2"/>
        <v>1599</v>
      </c>
      <c r="N162" s="412">
        <f t="shared" si="2"/>
        <v>101</v>
      </c>
      <c r="O162" s="330">
        <f t="shared" si="2"/>
        <v>1700</v>
      </c>
      <c r="P162" s="282">
        <f t="shared" si="2"/>
        <v>41</v>
      </c>
      <c r="Q162" s="376">
        <f t="shared" si="2"/>
        <v>21</v>
      </c>
      <c r="R162" s="333">
        <f t="shared" si="2"/>
        <v>62</v>
      </c>
      <c r="S162" s="346">
        <f t="shared" si="2"/>
        <v>3828</v>
      </c>
      <c r="T162" s="347">
        <f t="shared" si="2"/>
        <v>1415</v>
      </c>
      <c r="U162" s="335">
        <f t="shared" si="2"/>
        <v>5243</v>
      </c>
      <c r="V162" s="408">
        <f t="shared" si="2"/>
        <v>3747</v>
      </c>
      <c r="W162" s="344">
        <f t="shared" si="2"/>
        <v>966</v>
      </c>
    </row>
    <row r="163" spans="1:35" s="251" customFormat="1" ht="24" customHeight="1">
      <c r="A163" s="407" t="s">
        <v>225</v>
      </c>
      <c r="B163" s="362">
        <v>680</v>
      </c>
      <c r="C163" s="359">
        <v>25</v>
      </c>
      <c r="D163" s="366">
        <f>SUM(B163:C163)</f>
        <v>705</v>
      </c>
      <c r="E163" s="415">
        <v>26</v>
      </c>
      <c r="F163" s="413">
        <v>64</v>
      </c>
      <c r="G163" s="413">
        <v>0</v>
      </c>
      <c r="H163" s="413">
        <v>0</v>
      </c>
      <c r="I163" s="413">
        <v>4</v>
      </c>
      <c r="J163" s="413">
        <v>0</v>
      </c>
      <c r="K163" s="413">
        <v>0</v>
      </c>
      <c r="L163" s="413">
        <v>0</v>
      </c>
      <c r="M163" s="413">
        <f>SUM(E163:L163)</f>
        <v>94</v>
      </c>
      <c r="N163" s="413">
        <v>0</v>
      </c>
      <c r="O163" s="420">
        <f>SUM(M163:N163)</f>
        <v>94</v>
      </c>
      <c r="P163" s="378">
        <v>1</v>
      </c>
      <c r="Q163" s="377">
        <v>1</v>
      </c>
      <c r="R163" s="381">
        <f>SUM(P163:Q163)</f>
        <v>2</v>
      </c>
      <c r="S163" s="384">
        <f aca="true" t="shared" si="3" ref="S163:T165">+B163-M163-P163</f>
        <v>585</v>
      </c>
      <c r="T163" s="383">
        <f t="shared" si="3"/>
        <v>24</v>
      </c>
      <c r="U163" s="385">
        <f aca="true" t="shared" si="4" ref="U163:U179">+S163+T163</f>
        <v>609</v>
      </c>
      <c r="V163" s="409">
        <v>478</v>
      </c>
      <c r="W163" s="285">
        <v>206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</row>
    <row r="164" spans="1:35" s="251" customFormat="1" ht="24" customHeight="1">
      <c r="A164" s="407" t="s">
        <v>254</v>
      </c>
      <c r="B164" s="362">
        <v>1082</v>
      </c>
      <c r="C164" s="359">
        <v>33</v>
      </c>
      <c r="D164" s="366">
        <f aca="true" t="shared" si="5" ref="D164:D179">SUM(B164:C164)</f>
        <v>1115</v>
      </c>
      <c r="E164" s="415">
        <v>24</v>
      </c>
      <c r="F164" s="413">
        <v>24</v>
      </c>
      <c r="G164" s="413">
        <v>0</v>
      </c>
      <c r="H164" s="413">
        <v>0</v>
      </c>
      <c r="I164" s="413">
        <v>8</v>
      </c>
      <c r="J164" s="413">
        <v>0</v>
      </c>
      <c r="K164" s="413">
        <v>0</v>
      </c>
      <c r="L164" s="413">
        <v>0</v>
      </c>
      <c r="M164" s="413">
        <f aca="true" t="shared" si="6" ref="M164:M179">SUM(E164:L164)</f>
        <v>56</v>
      </c>
      <c r="N164" s="413">
        <v>2</v>
      </c>
      <c r="O164" s="420">
        <f aca="true" t="shared" si="7" ref="O164:O179">SUM(M164:N164)</f>
        <v>58</v>
      </c>
      <c r="P164" s="378">
        <v>0</v>
      </c>
      <c r="Q164" s="377">
        <v>1</v>
      </c>
      <c r="R164" s="381">
        <f aca="true" t="shared" si="8" ref="R164:R179">SUM(P164:Q164)</f>
        <v>1</v>
      </c>
      <c r="S164" s="384">
        <f t="shared" si="3"/>
        <v>1026</v>
      </c>
      <c r="T164" s="383">
        <f t="shared" si="3"/>
        <v>30</v>
      </c>
      <c r="U164" s="385">
        <f t="shared" si="4"/>
        <v>1056</v>
      </c>
      <c r="V164" s="409">
        <v>1017</v>
      </c>
      <c r="W164" s="285">
        <v>116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</row>
    <row r="165" spans="1:35" s="251" customFormat="1" ht="24" customHeight="1">
      <c r="A165" s="407" t="s">
        <v>255</v>
      </c>
      <c r="B165" s="362">
        <v>442</v>
      </c>
      <c r="C165" s="359">
        <v>323</v>
      </c>
      <c r="D165" s="366">
        <f t="shared" si="5"/>
        <v>765</v>
      </c>
      <c r="E165" s="415">
        <v>23</v>
      </c>
      <c r="F165" s="413">
        <v>309</v>
      </c>
      <c r="G165" s="413">
        <v>0</v>
      </c>
      <c r="H165" s="413">
        <v>0</v>
      </c>
      <c r="I165" s="413">
        <v>6</v>
      </c>
      <c r="J165" s="413">
        <v>0</v>
      </c>
      <c r="K165" s="413">
        <v>0</v>
      </c>
      <c r="L165" s="413">
        <v>0</v>
      </c>
      <c r="M165" s="413">
        <f t="shared" si="6"/>
        <v>338</v>
      </c>
      <c r="N165" s="413">
        <v>0</v>
      </c>
      <c r="O165" s="420">
        <f t="shared" si="7"/>
        <v>338</v>
      </c>
      <c r="P165" s="378">
        <v>0</v>
      </c>
      <c r="Q165" s="377">
        <v>1</v>
      </c>
      <c r="R165" s="381">
        <f t="shared" si="8"/>
        <v>1</v>
      </c>
      <c r="S165" s="384">
        <f t="shared" si="3"/>
        <v>104</v>
      </c>
      <c r="T165" s="383">
        <f t="shared" si="3"/>
        <v>322</v>
      </c>
      <c r="U165" s="385">
        <f t="shared" si="4"/>
        <v>426</v>
      </c>
      <c r="V165" s="409">
        <v>189</v>
      </c>
      <c r="W165" s="285">
        <v>6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</row>
    <row r="166" spans="1:35" s="251" customFormat="1" ht="24" customHeight="1">
      <c r="A166" s="407" t="s">
        <v>256</v>
      </c>
      <c r="B166" s="362">
        <v>401</v>
      </c>
      <c r="C166" s="359">
        <v>363</v>
      </c>
      <c r="D166" s="366">
        <f t="shared" si="5"/>
        <v>764</v>
      </c>
      <c r="E166" s="415">
        <v>16</v>
      </c>
      <c r="F166" s="413">
        <v>275</v>
      </c>
      <c r="G166" s="413">
        <v>0</v>
      </c>
      <c r="H166" s="413">
        <v>0</v>
      </c>
      <c r="I166" s="413">
        <v>6</v>
      </c>
      <c r="J166" s="413">
        <v>0</v>
      </c>
      <c r="K166" s="413">
        <v>0</v>
      </c>
      <c r="L166" s="413">
        <v>0</v>
      </c>
      <c r="M166" s="413">
        <f t="shared" si="6"/>
        <v>297</v>
      </c>
      <c r="N166" s="413">
        <v>1</v>
      </c>
      <c r="O166" s="420">
        <f t="shared" si="7"/>
        <v>298</v>
      </c>
      <c r="P166" s="378">
        <v>0</v>
      </c>
      <c r="Q166" s="377">
        <v>0</v>
      </c>
      <c r="R166" s="381">
        <f t="shared" si="8"/>
        <v>0</v>
      </c>
      <c r="S166" s="384">
        <f aca="true" t="shared" si="9" ref="S166:S179">+B166-M166-P166</f>
        <v>104</v>
      </c>
      <c r="T166" s="383">
        <f aca="true" t="shared" si="10" ref="T166:T179">+C166-N166-Q166</f>
        <v>362</v>
      </c>
      <c r="U166" s="385">
        <f t="shared" si="4"/>
        <v>466</v>
      </c>
      <c r="V166" s="409">
        <v>165</v>
      </c>
      <c r="W166" s="285">
        <v>9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</row>
    <row r="167" spans="1:35" s="251" customFormat="1" ht="24" customHeight="1">
      <c r="A167" s="407" t="s">
        <v>309</v>
      </c>
      <c r="B167" s="362">
        <v>243</v>
      </c>
      <c r="C167" s="359">
        <v>153</v>
      </c>
      <c r="D167" s="366">
        <f t="shared" si="5"/>
        <v>396</v>
      </c>
      <c r="E167" s="415">
        <v>5</v>
      </c>
      <c r="F167" s="413">
        <v>120</v>
      </c>
      <c r="G167" s="413">
        <v>0</v>
      </c>
      <c r="H167" s="413">
        <v>0</v>
      </c>
      <c r="I167" s="413">
        <v>0</v>
      </c>
      <c r="J167" s="413">
        <v>0</v>
      </c>
      <c r="K167" s="413">
        <v>0</v>
      </c>
      <c r="L167" s="413">
        <v>0</v>
      </c>
      <c r="M167" s="413">
        <f t="shared" si="6"/>
        <v>125</v>
      </c>
      <c r="N167" s="413">
        <v>59</v>
      </c>
      <c r="O167" s="420">
        <f t="shared" si="7"/>
        <v>184</v>
      </c>
      <c r="P167" s="378">
        <v>2</v>
      </c>
      <c r="Q167" s="377">
        <v>3</v>
      </c>
      <c r="R167" s="381">
        <f t="shared" si="8"/>
        <v>5</v>
      </c>
      <c r="S167" s="384">
        <f t="shared" si="9"/>
        <v>116</v>
      </c>
      <c r="T167" s="383">
        <f t="shared" si="10"/>
        <v>91</v>
      </c>
      <c r="U167" s="385">
        <f t="shared" si="4"/>
        <v>207</v>
      </c>
      <c r="V167" s="409">
        <v>76</v>
      </c>
      <c r="W167" s="285">
        <v>31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</row>
    <row r="168" spans="1:35" s="251" customFormat="1" ht="24" customHeight="1">
      <c r="A168" s="407" t="s">
        <v>310</v>
      </c>
      <c r="B168" s="362">
        <v>299</v>
      </c>
      <c r="C168" s="359">
        <v>90</v>
      </c>
      <c r="D168" s="366">
        <f t="shared" si="5"/>
        <v>389</v>
      </c>
      <c r="E168" s="415">
        <v>33</v>
      </c>
      <c r="F168" s="413">
        <v>47</v>
      </c>
      <c r="G168" s="413">
        <v>0</v>
      </c>
      <c r="H168" s="413">
        <v>0</v>
      </c>
      <c r="I168" s="413">
        <v>0</v>
      </c>
      <c r="J168" s="413">
        <v>0</v>
      </c>
      <c r="K168" s="413">
        <v>0</v>
      </c>
      <c r="L168" s="413">
        <v>0</v>
      </c>
      <c r="M168" s="413">
        <v>85</v>
      </c>
      <c r="N168" s="413">
        <v>0</v>
      </c>
      <c r="O168" s="420">
        <f t="shared" si="7"/>
        <v>85</v>
      </c>
      <c r="P168" s="378">
        <v>2</v>
      </c>
      <c r="Q168" s="377">
        <v>0</v>
      </c>
      <c r="R168" s="381">
        <f t="shared" si="8"/>
        <v>2</v>
      </c>
      <c r="S168" s="384">
        <f aca="true" t="shared" si="11" ref="S168:S174">+B168-M168-P168</f>
        <v>212</v>
      </c>
      <c r="T168" s="383">
        <f aca="true" t="shared" si="12" ref="T168:T174">+C168-N168-Q168</f>
        <v>90</v>
      </c>
      <c r="U168" s="385">
        <f t="shared" si="4"/>
        <v>302</v>
      </c>
      <c r="V168" s="410">
        <v>306</v>
      </c>
      <c r="W168" s="293">
        <v>144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</row>
    <row r="169" spans="1:35" s="251" customFormat="1" ht="24" customHeight="1">
      <c r="A169" s="402" t="s">
        <v>228</v>
      </c>
      <c r="B169" s="362">
        <v>103</v>
      </c>
      <c r="C169" s="359">
        <v>34</v>
      </c>
      <c r="D169" s="366">
        <f t="shared" si="5"/>
        <v>137</v>
      </c>
      <c r="E169" s="415">
        <v>7</v>
      </c>
      <c r="F169" s="413">
        <v>11</v>
      </c>
      <c r="G169" s="413">
        <v>0</v>
      </c>
      <c r="H169" s="413">
        <v>0</v>
      </c>
      <c r="I169" s="413">
        <v>1</v>
      </c>
      <c r="J169" s="413">
        <v>0</v>
      </c>
      <c r="K169" s="413">
        <v>1</v>
      </c>
      <c r="L169" s="413">
        <v>0</v>
      </c>
      <c r="M169" s="413">
        <f t="shared" si="6"/>
        <v>20</v>
      </c>
      <c r="N169" s="413">
        <v>2</v>
      </c>
      <c r="O169" s="420">
        <f t="shared" si="7"/>
        <v>22</v>
      </c>
      <c r="P169" s="378">
        <v>0</v>
      </c>
      <c r="Q169" s="377">
        <v>2</v>
      </c>
      <c r="R169" s="381">
        <f t="shared" si="8"/>
        <v>2</v>
      </c>
      <c r="S169" s="384">
        <f t="shared" si="11"/>
        <v>83</v>
      </c>
      <c r="T169" s="383">
        <f t="shared" si="12"/>
        <v>30</v>
      </c>
      <c r="U169" s="385">
        <f t="shared" si="4"/>
        <v>113</v>
      </c>
      <c r="V169" s="410">
        <v>92</v>
      </c>
      <c r="W169" s="293">
        <v>47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</row>
    <row r="170" spans="1:35" s="251" customFormat="1" ht="24" customHeight="1">
      <c r="A170" s="407" t="s">
        <v>305</v>
      </c>
      <c r="B170" s="362">
        <v>80</v>
      </c>
      <c r="C170" s="359">
        <v>99</v>
      </c>
      <c r="D170" s="366">
        <f t="shared" si="5"/>
        <v>179</v>
      </c>
      <c r="E170" s="415">
        <v>6</v>
      </c>
      <c r="F170" s="413">
        <v>46</v>
      </c>
      <c r="G170" s="413">
        <v>0</v>
      </c>
      <c r="H170" s="413">
        <v>0</v>
      </c>
      <c r="I170" s="413">
        <v>0</v>
      </c>
      <c r="J170" s="413">
        <v>0</v>
      </c>
      <c r="K170" s="413">
        <v>0</v>
      </c>
      <c r="L170" s="413">
        <v>0</v>
      </c>
      <c r="M170" s="413">
        <f t="shared" si="6"/>
        <v>52</v>
      </c>
      <c r="N170" s="413">
        <v>0</v>
      </c>
      <c r="O170" s="420">
        <f t="shared" si="7"/>
        <v>52</v>
      </c>
      <c r="P170" s="378">
        <v>3</v>
      </c>
      <c r="Q170" s="377">
        <v>0</v>
      </c>
      <c r="R170" s="381">
        <f t="shared" si="8"/>
        <v>3</v>
      </c>
      <c r="S170" s="384">
        <f t="shared" si="11"/>
        <v>25</v>
      </c>
      <c r="T170" s="383">
        <f t="shared" si="12"/>
        <v>99</v>
      </c>
      <c r="U170" s="385">
        <f t="shared" si="4"/>
        <v>124</v>
      </c>
      <c r="V170" s="409">
        <v>62</v>
      </c>
      <c r="W170" s="285">
        <v>7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</row>
    <row r="171" spans="1:35" s="251" customFormat="1" ht="24" customHeight="1">
      <c r="A171" s="402" t="s">
        <v>226</v>
      </c>
      <c r="B171" s="362">
        <v>109</v>
      </c>
      <c r="C171" s="359">
        <v>46</v>
      </c>
      <c r="D171" s="366">
        <f t="shared" si="5"/>
        <v>155</v>
      </c>
      <c r="E171" s="415">
        <v>6</v>
      </c>
      <c r="F171" s="413">
        <v>65</v>
      </c>
      <c r="G171" s="413">
        <v>0</v>
      </c>
      <c r="H171" s="413">
        <v>0</v>
      </c>
      <c r="I171" s="413">
        <v>1</v>
      </c>
      <c r="J171" s="413">
        <v>0</v>
      </c>
      <c r="K171" s="413">
        <v>0</v>
      </c>
      <c r="L171" s="413">
        <v>0</v>
      </c>
      <c r="M171" s="413">
        <f t="shared" si="6"/>
        <v>72</v>
      </c>
      <c r="N171" s="413">
        <v>0</v>
      </c>
      <c r="O171" s="420">
        <f t="shared" si="7"/>
        <v>72</v>
      </c>
      <c r="P171" s="378">
        <v>0</v>
      </c>
      <c r="Q171" s="377">
        <v>0</v>
      </c>
      <c r="R171" s="381">
        <f t="shared" si="8"/>
        <v>0</v>
      </c>
      <c r="S171" s="384">
        <f t="shared" si="11"/>
        <v>37</v>
      </c>
      <c r="T171" s="383">
        <f t="shared" si="12"/>
        <v>46</v>
      </c>
      <c r="U171" s="385">
        <f t="shared" si="4"/>
        <v>83</v>
      </c>
      <c r="V171" s="410">
        <v>43</v>
      </c>
      <c r="W171" s="293">
        <v>1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</row>
    <row r="172" spans="1:35" s="251" customFormat="1" ht="24" customHeight="1">
      <c r="A172" s="402" t="s">
        <v>314</v>
      </c>
      <c r="B172" s="362">
        <v>132</v>
      </c>
      <c r="C172" s="359">
        <v>14</v>
      </c>
      <c r="D172" s="366">
        <f t="shared" si="5"/>
        <v>146</v>
      </c>
      <c r="E172" s="415">
        <v>1</v>
      </c>
      <c r="F172" s="413">
        <v>18</v>
      </c>
      <c r="G172" s="413">
        <v>0</v>
      </c>
      <c r="H172" s="413">
        <v>0</v>
      </c>
      <c r="I172" s="413">
        <v>4</v>
      </c>
      <c r="J172" s="413">
        <v>0</v>
      </c>
      <c r="K172" s="413">
        <v>0</v>
      </c>
      <c r="L172" s="413">
        <v>0</v>
      </c>
      <c r="M172" s="413">
        <f t="shared" si="6"/>
        <v>23</v>
      </c>
      <c r="N172" s="413">
        <v>2</v>
      </c>
      <c r="O172" s="420">
        <f t="shared" si="7"/>
        <v>25</v>
      </c>
      <c r="P172" s="378">
        <v>0</v>
      </c>
      <c r="Q172" s="377">
        <v>0</v>
      </c>
      <c r="R172" s="381">
        <f t="shared" si="8"/>
        <v>0</v>
      </c>
      <c r="S172" s="384">
        <f t="shared" si="11"/>
        <v>109</v>
      </c>
      <c r="T172" s="383">
        <f t="shared" si="12"/>
        <v>12</v>
      </c>
      <c r="U172" s="385">
        <f t="shared" si="4"/>
        <v>121</v>
      </c>
      <c r="V172" s="410">
        <v>113</v>
      </c>
      <c r="W172" s="293">
        <v>35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</row>
    <row r="173" spans="1:35" s="251" customFormat="1" ht="24" customHeight="1">
      <c r="A173" s="407" t="s">
        <v>237</v>
      </c>
      <c r="B173" s="362">
        <v>275</v>
      </c>
      <c r="C173" s="359">
        <v>113</v>
      </c>
      <c r="D173" s="366">
        <f t="shared" si="5"/>
        <v>388</v>
      </c>
      <c r="E173" s="415">
        <v>10</v>
      </c>
      <c r="F173" s="413">
        <v>47</v>
      </c>
      <c r="G173" s="413">
        <v>0</v>
      </c>
      <c r="H173" s="413">
        <v>0</v>
      </c>
      <c r="I173" s="413">
        <v>3</v>
      </c>
      <c r="J173" s="413">
        <v>0</v>
      </c>
      <c r="K173" s="413">
        <v>0</v>
      </c>
      <c r="L173" s="413">
        <v>0</v>
      </c>
      <c r="M173" s="413">
        <v>60</v>
      </c>
      <c r="N173" s="413">
        <v>1</v>
      </c>
      <c r="O173" s="420">
        <f t="shared" si="7"/>
        <v>61</v>
      </c>
      <c r="P173" s="378">
        <v>2</v>
      </c>
      <c r="Q173" s="377">
        <v>0</v>
      </c>
      <c r="R173" s="381">
        <f t="shared" si="8"/>
        <v>2</v>
      </c>
      <c r="S173" s="384">
        <f t="shared" si="11"/>
        <v>213</v>
      </c>
      <c r="T173" s="383">
        <f t="shared" si="12"/>
        <v>112</v>
      </c>
      <c r="U173" s="385">
        <f t="shared" si="4"/>
        <v>325</v>
      </c>
      <c r="V173" s="409">
        <v>184</v>
      </c>
      <c r="W173" s="285">
        <v>78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</row>
    <row r="174" spans="1:35" s="251" customFormat="1" ht="24" customHeight="1">
      <c r="A174" s="402" t="s">
        <v>229</v>
      </c>
      <c r="B174" s="362">
        <v>250</v>
      </c>
      <c r="C174" s="359">
        <v>59</v>
      </c>
      <c r="D174" s="366">
        <f t="shared" si="5"/>
        <v>309</v>
      </c>
      <c r="E174" s="415">
        <v>2</v>
      </c>
      <c r="F174" s="413">
        <v>42</v>
      </c>
      <c r="G174" s="413">
        <v>0</v>
      </c>
      <c r="H174" s="413">
        <v>0</v>
      </c>
      <c r="I174" s="413">
        <v>2</v>
      </c>
      <c r="J174" s="413">
        <v>0</v>
      </c>
      <c r="K174" s="413">
        <v>0</v>
      </c>
      <c r="L174" s="413">
        <v>0</v>
      </c>
      <c r="M174" s="413">
        <f t="shared" si="6"/>
        <v>46</v>
      </c>
      <c r="N174" s="413">
        <v>5</v>
      </c>
      <c r="O174" s="420">
        <f t="shared" si="7"/>
        <v>51</v>
      </c>
      <c r="P174" s="378">
        <v>15</v>
      </c>
      <c r="Q174" s="377">
        <v>10</v>
      </c>
      <c r="R174" s="381">
        <f t="shared" si="8"/>
        <v>25</v>
      </c>
      <c r="S174" s="384">
        <f t="shared" si="11"/>
        <v>189</v>
      </c>
      <c r="T174" s="383">
        <f t="shared" si="12"/>
        <v>44</v>
      </c>
      <c r="U174" s="385">
        <f t="shared" si="4"/>
        <v>233</v>
      </c>
      <c r="V174" s="410">
        <v>221</v>
      </c>
      <c r="W174" s="293">
        <v>49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</row>
    <row r="175" spans="1:35" s="251" customFormat="1" ht="24" customHeight="1">
      <c r="A175" s="407" t="s">
        <v>227</v>
      </c>
      <c r="B175" s="362">
        <v>740</v>
      </c>
      <c r="C175" s="359">
        <v>81</v>
      </c>
      <c r="D175" s="366">
        <f t="shared" si="5"/>
        <v>821</v>
      </c>
      <c r="E175" s="415">
        <v>6</v>
      </c>
      <c r="F175" s="413">
        <v>147</v>
      </c>
      <c r="G175" s="413">
        <v>0</v>
      </c>
      <c r="H175" s="413">
        <v>0</v>
      </c>
      <c r="I175" s="413">
        <v>3</v>
      </c>
      <c r="J175" s="413">
        <v>0</v>
      </c>
      <c r="K175" s="413">
        <v>0</v>
      </c>
      <c r="L175" s="413">
        <v>0</v>
      </c>
      <c r="M175" s="413">
        <f t="shared" si="6"/>
        <v>156</v>
      </c>
      <c r="N175" s="413">
        <v>0</v>
      </c>
      <c r="O175" s="420">
        <f t="shared" si="7"/>
        <v>156</v>
      </c>
      <c r="P175" s="378">
        <v>6</v>
      </c>
      <c r="Q175" s="377">
        <v>0</v>
      </c>
      <c r="R175" s="381">
        <f t="shared" si="8"/>
        <v>6</v>
      </c>
      <c r="S175" s="384">
        <f t="shared" si="9"/>
        <v>578</v>
      </c>
      <c r="T175" s="383">
        <f t="shared" si="10"/>
        <v>81</v>
      </c>
      <c r="U175" s="385">
        <f t="shared" si="4"/>
        <v>659</v>
      </c>
      <c r="V175" s="409">
        <v>239</v>
      </c>
      <c r="W175" s="285">
        <v>52</v>
      </c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</row>
    <row r="176" spans="1:35" s="251" customFormat="1" ht="24" customHeight="1">
      <c r="A176" s="407" t="s">
        <v>304</v>
      </c>
      <c r="B176" s="362">
        <v>139</v>
      </c>
      <c r="C176" s="359">
        <v>38</v>
      </c>
      <c r="D176" s="366">
        <f t="shared" si="5"/>
        <v>177</v>
      </c>
      <c r="E176" s="415">
        <v>3</v>
      </c>
      <c r="F176" s="413">
        <v>39</v>
      </c>
      <c r="G176" s="413">
        <v>0</v>
      </c>
      <c r="H176" s="413">
        <v>0</v>
      </c>
      <c r="I176" s="413">
        <v>3</v>
      </c>
      <c r="J176" s="413">
        <v>0</v>
      </c>
      <c r="K176" s="413">
        <v>0</v>
      </c>
      <c r="L176" s="413">
        <v>0</v>
      </c>
      <c r="M176" s="413">
        <f t="shared" si="6"/>
        <v>45</v>
      </c>
      <c r="N176" s="413">
        <v>2</v>
      </c>
      <c r="O176" s="420">
        <f t="shared" si="7"/>
        <v>47</v>
      </c>
      <c r="P176" s="378">
        <v>0</v>
      </c>
      <c r="Q176" s="377">
        <v>0</v>
      </c>
      <c r="R176" s="381">
        <f t="shared" si="8"/>
        <v>0</v>
      </c>
      <c r="S176" s="384">
        <f t="shared" si="9"/>
        <v>94</v>
      </c>
      <c r="T176" s="383">
        <f t="shared" si="10"/>
        <v>36</v>
      </c>
      <c r="U176" s="385">
        <f t="shared" si="4"/>
        <v>130</v>
      </c>
      <c r="V176" s="410">
        <v>227</v>
      </c>
      <c r="W176" s="293">
        <v>36</v>
      </c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</row>
    <row r="177" spans="1:35" s="251" customFormat="1" ht="24" customHeight="1">
      <c r="A177" s="402" t="s">
        <v>315</v>
      </c>
      <c r="B177" s="362">
        <v>246</v>
      </c>
      <c r="C177" s="359">
        <v>11</v>
      </c>
      <c r="D177" s="366">
        <f t="shared" si="5"/>
        <v>257</v>
      </c>
      <c r="E177" s="415">
        <v>9</v>
      </c>
      <c r="F177" s="413">
        <v>32</v>
      </c>
      <c r="G177" s="413">
        <v>0</v>
      </c>
      <c r="H177" s="413">
        <v>0</v>
      </c>
      <c r="I177" s="413">
        <v>4</v>
      </c>
      <c r="J177" s="413">
        <v>0</v>
      </c>
      <c r="K177" s="413">
        <v>0</v>
      </c>
      <c r="L177" s="413">
        <v>0</v>
      </c>
      <c r="M177" s="413">
        <f t="shared" si="6"/>
        <v>45</v>
      </c>
      <c r="N177" s="413">
        <v>19</v>
      </c>
      <c r="O177" s="420">
        <f t="shared" si="7"/>
        <v>64</v>
      </c>
      <c r="P177" s="378">
        <v>1</v>
      </c>
      <c r="Q177" s="377">
        <v>0</v>
      </c>
      <c r="R177" s="381">
        <f t="shared" si="8"/>
        <v>1</v>
      </c>
      <c r="S177" s="384">
        <f t="shared" si="9"/>
        <v>200</v>
      </c>
      <c r="T177" s="383">
        <f t="shared" si="10"/>
        <v>-8</v>
      </c>
      <c r="U177" s="385">
        <f t="shared" si="4"/>
        <v>192</v>
      </c>
      <c r="V177" s="410">
        <v>158</v>
      </c>
      <c r="W177" s="293">
        <v>59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</row>
    <row r="178" spans="1:35" s="251" customFormat="1" ht="24" customHeight="1">
      <c r="A178" s="402" t="s">
        <v>230</v>
      </c>
      <c r="B178" s="362">
        <v>133</v>
      </c>
      <c r="C178" s="359">
        <v>34</v>
      </c>
      <c r="D178" s="366">
        <f t="shared" si="5"/>
        <v>167</v>
      </c>
      <c r="E178" s="415">
        <v>3</v>
      </c>
      <c r="F178" s="413">
        <v>35</v>
      </c>
      <c r="G178" s="413">
        <v>0</v>
      </c>
      <c r="H178" s="413">
        <v>0</v>
      </c>
      <c r="I178" s="413">
        <v>3</v>
      </c>
      <c r="J178" s="413">
        <v>0</v>
      </c>
      <c r="K178" s="413">
        <v>0</v>
      </c>
      <c r="L178" s="413">
        <v>0</v>
      </c>
      <c r="M178" s="413">
        <f t="shared" si="6"/>
        <v>41</v>
      </c>
      <c r="N178" s="413">
        <v>8</v>
      </c>
      <c r="O178" s="420">
        <f t="shared" si="7"/>
        <v>49</v>
      </c>
      <c r="P178" s="378">
        <v>2</v>
      </c>
      <c r="Q178" s="377">
        <v>3</v>
      </c>
      <c r="R178" s="381">
        <f t="shared" si="8"/>
        <v>5</v>
      </c>
      <c r="S178" s="384">
        <f t="shared" si="9"/>
        <v>90</v>
      </c>
      <c r="T178" s="383">
        <f t="shared" si="10"/>
        <v>23</v>
      </c>
      <c r="U178" s="385">
        <f t="shared" si="4"/>
        <v>113</v>
      </c>
      <c r="V178" s="410">
        <v>79</v>
      </c>
      <c r="W178" s="293">
        <v>58</v>
      </c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</row>
    <row r="179" spans="1:35" s="251" customFormat="1" ht="24" customHeight="1" thickBot="1">
      <c r="A179" s="403" t="s">
        <v>264</v>
      </c>
      <c r="B179" s="363">
        <v>114</v>
      </c>
      <c r="C179" s="364">
        <v>21</v>
      </c>
      <c r="D179" s="367">
        <f t="shared" si="5"/>
        <v>135</v>
      </c>
      <c r="E179" s="417">
        <v>0</v>
      </c>
      <c r="F179" s="418">
        <v>43</v>
      </c>
      <c r="G179" s="418">
        <v>0</v>
      </c>
      <c r="H179" s="418">
        <v>0</v>
      </c>
      <c r="I179" s="418">
        <v>1</v>
      </c>
      <c r="J179" s="418">
        <v>0</v>
      </c>
      <c r="K179" s="418">
        <v>0</v>
      </c>
      <c r="L179" s="418">
        <v>0</v>
      </c>
      <c r="M179" s="418">
        <f t="shared" si="6"/>
        <v>44</v>
      </c>
      <c r="N179" s="418">
        <v>0</v>
      </c>
      <c r="O179" s="421">
        <f t="shared" si="7"/>
        <v>44</v>
      </c>
      <c r="P179" s="379">
        <v>7</v>
      </c>
      <c r="Q179" s="380">
        <v>0</v>
      </c>
      <c r="R179" s="382">
        <f t="shared" si="8"/>
        <v>7</v>
      </c>
      <c r="S179" s="386">
        <f t="shared" si="9"/>
        <v>63</v>
      </c>
      <c r="T179" s="387">
        <f t="shared" si="10"/>
        <v>21</v>
      </c>
      <c r="U179" s="388">
        <f t="shared" si="4"/>
        <v>84</v>
      </c>
      <c r="V179" s="411">
        <v>98</v>
      </c>
      <c r="W179" s="324">
        <v>32</v>
      </c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</row>
    <row r="180" spans="1:33" s="43" customFormat="1" ht="12.75" customHeight="1">
      <c r="A180" s="550" t="s">
        <v>323</v>
      </c>
      <c r="B180" s="550"/>
      <c r="C180" s="550"/>
      <c r="D180" s="550"/>
      <c r="E180" s="550"/>
      <c r="F180" s="550"/>
      <c r="G180" s="550"/>
      <c r="H180" s="550"/>
      <c r="I180" s="550"/>
      <c r="J180" s="550"/>
      <c r="K180" s="550"/>
      <c r="L180" s="550"/>
      <c r="M180" s="550"/>
      <c r="N180" s="550"/>
      <c r="O180" s="550"/>
      <c r="P180" s="550"/>
      <c r="Q180" s="550"/>
      <c r="R180" s="550"/>
      <c r="S180" s="550"/>
      <c r="T180" s="550"/>
      <c r="U180" s="550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:35" s="43" customFormat="1" ht="10.5" customHeight="1">
      <c r="A181" s="338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1:35" s="43" customFormat="1" ht="10.5" customHeight="1">
      <c r="A182" s="249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</row>
    <row r="183" spans="1:35" s="43" customFormat="1" ht="10.5" customHeight="1">
      <c r="A183" s="249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1:35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5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</row>
    <row r="186" spans="1:35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35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</row>
    <row r="188" spans="1:35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1:35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</row>
    <row r="192" spans="1:35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35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</row>
    <row r="195" spans="1:35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1:35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</row>
    <row r="198" spans="1:35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35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35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</row>
    <row r="201" spans="1:35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35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1:35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</row>
    <row r="204" spans="1:35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1:35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</row>
    <row r="206" spans="1:35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1:35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1:35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  <row r="209" spans="1:35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</row>
    <row r="210" spans="1:35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1:35" s="43" customFormat="1" ht="10.5" customHeight="1">
      <c r="A211" s="249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</row>
    <row r="212" spans="1:35" s="43" customFormat="1" ht="10.5" customHeight="1">
      <c r="A212" s="249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35" s="43" customFormat="1" ht="10.5" customHeight="1">
      <c r="A213" s="249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</row>
    <row r="214" spans="1:35" s="43" customFormat="1" ht="10.5" customHeight="1">
      <c r="A214" s="249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3" customFormat="1" ht="10.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</row>
    <row r="216" spans="1:35" s="43" customFormat="1" ht="10.5" customHeight="1">
      <c r="A216" s="249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1:35" s="43" customFormat="1" ht="10.5" customHeight="1">
      <c r="A217" s="249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1:35" s="43" customFormat="1" ht="10.5" customHeight="1">
      <c r="A218" s="249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</row>
    <row r="219" spans="1:35" s="43" customFormat="1" ht="10.5" customHeight="1">
      <c r="A219" s="249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35" s="43" customFormat="1" ht="10.5" customHeight="1">
      <c r="A220" s="249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s="43" customFormat="1" ht="10.5" customHeight="1">
      <c r="A221" s="249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5" s="43" customFormat="1" ht="10.5" customHeight="1">
      <c r="A222" s="249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1:35" s="43" customFormat="1" ht="10.5" customHeight="1">
      <c r="A223" s="249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35" s="43" customFormat="1" ht="10.5" customHeight="1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35" s="43" customFormat="1" ht="10.5" customHeight="1">
      <c r="A225" s="249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</row>
    <row r="226" spans="1:35" s="43" customFormat="1" ht="10.5" customHeight="1">
      <c r="A226" s="249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1:35" s="43" customFormat="1" ht="10.5" customHeight="1">
      <c r="A227" s="249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1:35" s="43" customFormat="1" ht="10.5" customHeight="1">
      <c r="A228" s="249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</row>
    <row r="229" spans="1:35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</row>
    <row r="230" spans="1:35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</row>
    <row r="231" spans="1:35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</row>
    <row r="232" spans="1:35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</row>
    <row r="233" spans="1:35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</row>
    <row r="234" spans="1:35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</row>
    <row r="235" spans="1:23" s="255" customFormat="1" ht="23.25" customHeight="1">
      <c r="A235" s="563" t="s">
        <v>320</v>
      </c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  <c r="N235" s="564"/>
      <c r="O235" s="564"/>
      <c r="P235" s="564"/>
      <c r="Q235" s="564"/>
      <c r="R235" s="564"/>
      <c r="S235" s="564"/>
      <c r="T235" s="564"/>
      <c r="U235" s="564"/>
      <c r="V235" s="564"/>
      <c r="W235" s="565"/>
    </row>
    <row r="236" spans="1:23" ht="4.5" customHeight="1" thickBo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43"/>
      <c r="V236" s="52"/>
      <c r="W236" s="52"/>
    </row>
    <row r="237" spans="1:23" ht="30.75" customHeight="1">
      <c r="A237" s="582" t="s">
        <v>164</v>
      </c>
      <c r="B237" s="551" t="s">
        <v>49</v>
      </c>
      <c r="C237" s="552"/>
      <c r="D237" s="546" t="s">
        <v>175</v>
      </c>
      <c r="E237" s="627" t="s">
        <v>185</v>
      </c>
      <c r="F237" s="623" t="s">
        <v>177</v>
      </c>
      <c r="G237" s="623" t="s">
        <v>178</v>
      </c>
      <c r="H237" s="623" t="s">
        <v>179</v>
      </c>
      <c r="I237" s="623" t="s">
        <v>186</v>
      </c>
      <c r="J237" s="623" t="s">
        <v>162</v>
      </c>
      <c r="K237" s="623"/>
      <c r="L237" s="623"/>
      <c r="M237" s="623" t="s">
        <v>184</v>
      </c>
      <c r="N237" s="623"/>
      <c r="O237" s="625" t="s">
        <v>155</v>
      </c>
      <c r="P237" s="557" t="s">
        <v>176</v>
      </c>
      <c r="Q237" s="558"/>
      <c r="R237" s="559" t="s">
        <v>183</v>
      </c>
      <c r="S237" s="561" t="s">
        <v>165</v>
      </c>
      <c r="T237" s="562"/>
      <c r="U237" s="574" t="s">
        <v>324</v>
      </c>
      <c r="V237" s="619" t="s">
        <v>243</v>
      </c>
      <c r="W237" s="558"/>
    </row>
    <row r="238" spans="1:23" ht="21.75" customHeight="1">
      <c r="A238" s="583"/>
      <c r="B238" s="272" t="s">
        <v>173</v>
      </c>
      <c r="C238" s="269" t="s">
        <v>154</v>
      </c>
      <c r="D238" s="547"/>
      <c r="E238" s="628"/>
      <c r="F238" s="624"/>
      <c r="G238" s="624"/>
      <c r="H238" s="624"/>
      <c r="I238" s="624"/>
      <c r="J238" s="270" t="s">
        <v>180</v>
      </c>
      <c r="K238" s="270" t="s">
        <v>181</v>
      </c>
      <c r="L238" s="270" t="s">
        <v>182</v>
      </c>
      <c r="M238" s="270" t="s">
        <v>173</v>
      </c>
      <c r="N238" s="270" t="s">
        <v>154</v>
      </c>
      <c r="O238" s="626"/>
      <c r="P238" s="320" t="s">
        <v>173</v>
      </c>
      <c r="Q238" s="321" t="s">
        <v>154</v>
      </c>
      <c r="R238" s="560"/>
      <c r="S238" s="318" t="s">
        <v>174</v>
      </c>
      <c r="T238" s="319" t="s">
        <v>154</v>
      </c>
      <c r="U238" s="575"/>
      <c r="V238" s="391" t="s">
        <v>244</v>
      </c>
      <c r="W238" s="268" t="s">
        <v>245</v>
      </c>
    </row>
    <row r="239" spans="1:23" ht="12.75" customHeight="1" thickBot="1">
      <c r="A239" s="584"/>
      <c r="B239" s="465" t="s">
        <v>82</v>
      </c>
      <c r="C239" s="342" t="s">
        <v>166</v>
      </c>
      <c r="D239" s="342" t="s">
        <v>167</v>
      </c>
      <c r="E239" s="360" t="s">
        <v>87</v>
      </c>
      <c r="F239" s="358" t="s">
        <v>79</v>
      </c>
      <c r="G239" s="358" t="s">
        <v>80</v>
      </c>
      <c r="H239" s="358" t="s">
        <v>153</v>
      </c>
      <c r="I239" s="358" t="s">
        <v>161</v>
      </c>
      <c r="J239" s="358" t="s">
        <v>163</v>
      </c>
      <c r="K239" s="358" t="s">
        <v>83</v>
      </c>
      <c r="L239" s="358" t="s">
        <v>187</v>
      </c>
      <c r="M239" s="358" t="s">
        <v>188</v>
      </c>
      <c r="N239" s="358" t="s">
        <v>81</v>
      </c>
      <c r="O239" s="365" t="s">
        <v>189</v>
      </c>
      <c r="P239" s="360" t="s">
        <v>85</v>
      </c>
      <c r="Q239" s="358" t="s">
        <v>190</v>
      </c>
      <c r="R239" s="365" t="s">
        <v>191</v>
      </c>
      <c r="S239" s="360" t="s">
        <v>192</v>
      </c>
      <c r="T239" s="358" t="s">
        <v>193</v>
      </c>
      <c r="U239" s="361" t="s">
        <v>194</v>
      </c>
      <c r="V239" s="265" t="s">
        <v>85</v>
      </c>
      <c r="W239" s="274" t="s">
        <v>190</v>
      </c>
    </row>
    <row r="240" spans="1:23" ht="24" customHeight="1">
      <c r="A240" s="289" t="s">
        <v>238</v>
      </c>
      <c r="B240" s="466">
        <f>SUM(B241:B243)</f>
        <v>24</v>
      </c>
      <c r="C240" s="467">
        <f>SUM(C241:C243)</f>
        <v>0</v>
      </c>
      <c r="D240" s="468">
        <f>+B240+C240</f>
        <v>24</v>
      </c>
      <c r="E240" s="414">
        <f>SUM(E241:E243)</f>
        <v>12</v>
      </c>
      <c r="F240" s="412">
        <f>SUM(F241:F243)</f>
        <v>0</v>
      </c>
      <c r="G240" s="412">
        <f aca="true" t="shared" si="13" ref="G240:O240">SUM(G241:G243)</f>
        <v>0</v>
      </c>
      <c r="H240" s="412">
        <f t="shared" si="13"/>
        <v>0</v>
      </c>
      <c r="I240" s="412">
        <f t="shared" si="13"/>
        <v>0</v>
      </c>
      <c r="J240" s="412">
        <f t="shared" si="13"/>
        <v>0</v>
      </c>
      <c r="K240" s="412">
        <f t="shared" si="13"/>
        <v>0</v>
      </c>
      <c r="L240" s="412">
        <f t="shared" si="13"/>
        <v>0</v>
      </c>
      <c r="M240" s="412">
        <f>SUM(M241:M243)</f>
        <v>12</v>
      </c>
      <c r="N240" s="412">
        <f t="shared" si="13"/>
        <v>0</v>
      </c>
      <c r="O240" s="330">
        <f t="shared" si="13"/>
        <v>12</v>
      </c>
      <c r="P240" s="282">
        <f>SUM(P241:P243)</f>
        <v>6</v>
      </c>
      <c r="Q240" s="376">
        <f>SUM(Q241:Q243)</f>
        <v>3</v>
      </c>
      <c r="R240" s="333">
        <f aca="true" t="shared" si="14" ref="R240:W240">SUM(R241:R243)</f>
        <v>9</v>
      </c>
      <c r="S240" s="346">
        <f t="shared" si="14"/>
        <v>6</v>
      </c>
      <c r="T240" s="347">
        <f t="shared" si="14"/>
        <v>-3</v>
      </c>
      <c r="U240" s="335">
        <f t="shared" si="14"/>
        <v>3</v>
      </c>
      <c r="V240" s="260">
        <f t="shared" si="14"/>
        <v>156</v>
      </c>
      <c r="W240" s="260">
        <f t="shared" si="14"/>
        <v>20</v>
      </c>
    </row>
    <row r="241" spans="1:35" s="251" customFormat="1" ht="19.5" customHeight="1">
      <c r="A241" s="290" t="s">
        <v>316</v>
      </c>
      <c r="B241" s="277">
        <v>9</v>
      </c>
      <c r="C241" s="257">
        <v>0</v>
      </c>
      <c r="D241" s="278">
        <f>+B241+C241</f>
        <v>9</v>
      </c>
      <c r="E241" s="415">
        <v>7</v>
      </c>
      <c r="F241" s="413">
        <v>0</v>
      </c>
      <c r="G241" s="413">
        <v>0</v>
      </c>
      <c r="H241" s="413">
        <v>0</v>
      </c>
      <c r="I241" s="413">
        <v>0</v>
      </c>
      <c r="J241" s="413">
        <v>0</v>
      </c>
      <c r="K241" s="413">
        <v>0</v>
      </c>
      <c r="L241" s="413">
        <v>0</v>
      </c>
      <c r="M241" s="413">
        <f>SUM(E241:L241)</f>
        <v>7</v>
      </c>
      <c r="N241" s="413">
        <v>0</v>
      </c>
      <c r="O241" s="420">
        <f>+M241+N241</f>
        <v>7</v>
      </c>
      <c r="P241" s="378">
        <v>5</v>
      </c>
      <c r="Q241" s="377">
        <v>0</v>
      </c>
      <c r="R241" s="381">
        <f>+P241+Q241</f>
        <v>5</v>
      </c>
      <c r="S241" s="384">
        <f aca="true" t="shared" si="15" ref="S241:T243">+B241-M241-P241</f>
        <v>-3</v>
      </c>
      <c r="T241" s="383">
        <f t="shared" si="15"/>
        <v>0</v>
      </c>
      <c r="U241" s="385">
        <f>+S241+T241</f>
        <v>-3</v>
      </c>
      <c r="V241" s="409">
        <v>50</v>
      </c>
      <c r="W241" s="285">
        <v>10</v>
      </c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</row>
    <row r="242" spans="1:35" s="251" customFormat="1" ht="19.5" customHeight="1">
      <c r="A242" s="290" t="s">
        <v>265</v>
      </c>
      <c r="B242" s="277">
        <v>14</v>
      </c>
      <c r="C242" s="257">
        <v>0</v>
      </c>
      <c r="D242" s="278">
        <f>+B242+C242</f>
        <v>14</v>
      </c>
      <c r="E242" s="415">
        <v>4</v>
      </c>
      <c r="F242" s="413">
        <v>0</v>
      </c>
      <c r="G242" s="413">
        <v>0</v>
      </c>
      <c r="H242" s="413">
        <v>0</v>
      </c>
      <c r="I242" s="413">
        <v>0</v>
      </c>
      <c r="J242" s="413">
        <v>0</v>
      </c>
      <c r="K242" s="413">
        <v>0</v>
      </c>
      <c r="L242" s="413">
        <v>0</v>
      </c>
      <c r="M242" s="413">
        <f>SUM(E242:L242)</f>
        <v>4</v>
      </c>
      <c r="N242" s="413">
        <v>0</v>
      </c>
      <c r="O242" s="420">
        <f>+M242+N242</f>
        <v>4</v>
      </c>
      <c r="P242" s="378">
        <v>1</v>
      </c>
      <c r="Q242" s="377">
        <v>2</v>
      </c>
      <c r="R242" s="381">
        <f>+P242+Q242</f>
        <v>3</v>
      </c>
      <c r="S242" s="384">
        <f t="shared" si="15"/>
        <v>9</v>
      </c>
      <c r="T242" s="383">
        <f t="shared" si="15"/>
        <v>-2</v>
      </c>
      <c r="U242" s="385">
        <f>+S242+T242</f>
        <v>7</v>
      </c>
      <c r="V242" s="409">
        <v>81</v>
      </c>
      <c r="W242" s="285">
        <v>7</v>
      </c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</row>
    <row r="243" spans="1:35" s="251" customFormat="1" ht="19.5" customHeight="1" thickBot="1">
      <c r="A243" s="291" t="s">
        <v>325</v>
      </c>
      <c r="B243" s="279">
        <v>1</v>
      </c>
      <c r="C243" s="280">
        <v>0</v>
      </c>
      <c r="D243" s="281">
        <f>+B243+C243</f>
        <v>1</v>
      </c>
      <c r="E243" s="417">
        <v>1</v>
      </c>
      <c r="F243" s="418">
        <v>0</v>
      </c>
      <c r="G243" s="418">
        <v>0</v>
      </c>
      <c r="H243" s="418">
        <v>0</v>
      </c>
      <c r="I243" s="418">
        <v>0</v>
      </c>
      <c r="J243" s="418">
        <v>0</v>
      </c>
      <c r="K243" s="418">
        <v>0</v>
      </c>
      <c r="L243" s="418">
        <v>0</v>
      </c>
      <c r="M243" s="418">
        <f>SUM(E243:L243)</f>
        <v>1</v>
      </c>
      <c r="N243" s="418">
        <v>0</v>
      </c>
      <c r="O243" s="421">
        <f>+M243+N243</f>
        <v>1</v>
      </c>
      <c r="P243" s="379">
        <v>0</v>
      </c>
      <c r="Q243" s="380">
        <v>1</v>
      </c>
      <c r="R243" s="382">
        <f>+P243+Q243</f>
        <v>1</v>
      </c>
      <c r="S243" s="386">
        <f t="shared" si="15"/>
        <v>0</v>
      </c>
      <c r="T243" s="387">
        <f t="shared" si="15"/>
        <v>-1</v>
      </c>
      <c r="U243" s="388">
        <f>+S243+T243</f>
        <v>-1</v>
      </c>
      <c r="V243" s="422">
        <v>25</v>
      </c>
      <c r="W243" s="288">
        <v>3</v>
      </c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</row>
    <row r="244" spans="1:33" s="43" customFormat="1" ht="12.75" customHeight="1">
      <c r="A244" s="550" t="s">
        <v>323</v>
      </c>
      <c r="B244" s="550"/>
      <c r="C244" s="550"/>
      <c r="D244" s="550"/>
      <c r="E244" s="550"/>
      <c r="F244" s="550"/>
      <c r="G244" s="550"/>
      <c r="H244" s="550"/>
      <c r="I244" s="550"/>
      <c r="J244" s="550"/>
      <c r="K244" s="550"/>
      <c r="L244" s="550"/>
      <c r="M244" s="550"/>
      <c r="N244" s="550"/>
      <c r="O244" s="550"/>
      <c r="P244" s="550"/>
      <c r="Q244" s="550"/>
      <c r="R244" s="550"/>
      <c r="S244" s="550"/>
      <c r="T244" s="550"/>
      <c r="U244" s="550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5" s="62" customFormat="1" ht="10.5" customHeight="1">
      <c r="A245" s="338"/>
      <c r="B245" s="267"/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46"/>
      <c r="V245" s="267"/>
      <c r="W245" s="267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</row>
    <row r="246" spans="1:35" s="43" customFormat="1" ht="12.75" customHeight="1">
      <c r="A246" s="271"/>
      <c r="B246" s="271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s="43" customFormat="1" ht="12.75" customHeight="1">
      <c r="A247" s="271"/>
      <c r="B247" s="271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</row>
    <row r="248" spans="1:35" s="43" customFormat="1" ht="12.75" customHeight="1">
      <c r="A248" s="271"/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</row>
    <row r="249" spans="1:35" s="43" customFormat="1" ht="12.75" customHeight="1">
      <c r="A249" s="271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</row>
    <row r="250" spans="1:35" s="43" customFormat="1" ht="12.75" customHeight="1">
      <c r="A250" s="271"/>
      <c r="B250" s="271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</row>
    <row r="251" spans="1:35" s="43" customFormat="1" ht="12.75" customHeight="1">
      <c r="A251" s="271"/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</row>
    <row r="252" spans="1:35" s="43" customFormat="1" ht="12.75" customHeight="1">
      <c r="A252" s="271"/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</row>
    <row r="253" spans="1:35" s="43" customFormat="1" ht="12.75" customHeight="1">
      <c r="A253" s="271"/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</row>
    <row r="254" spans="1:35" s="43" customFormat="1" ht="12.75" customHeight="1">
      <c r="A254" s="271"/>
      <c r="B254" s="271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</row>
    <row r="255" spans="1:35" s="43" customFormat="1" ht="12.75" customHeight="1">
      <c r="A255" s="271"/>
      <c r="B255" s="271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</row>
    <row r="256" spans="1:35" s="43" customFormat="1" ht="12.75" customHeight="1">
      <c r="A256" s="271"/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</row>
    <row r="257" spans="1:35" s="43" customFormat="1" ht="12.75" customHeight="1">
      <c r="A257" s="271"/>
      <c r="B257" s="271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1:35" s="43" customFormat="1" ht="12.75" customHeight="1">
      <c r="A258" s="271"/>
      <c r="B258" s="271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</row>
    <row r="259" spans="1:35" s="43" customFormat="1" ht="12.75" customHeight="1">
      <c r="A259" s="271"/>
      <c r="B259" s="271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</row>
    <row r="260" spans="1:35" s="43" customFormat="1" ht="12.75" customHeight="1">
      <c r="A260" s="271"/>
      <c r="B260" s="271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</row>
    <row r="261" spans="1:35" s="43" customFormat="1" ht="12.75" customHeight="1">
      <c r="A261" s="271"/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</row>
    <row r="262" spans="1:35" s="43" customFormat="1" ht="12.75" customHeight="1">
      <c r="A262" s="494"/>
      <c r="B262" s="494"/>
      <c r="C262" s="494"/>
      <c r="D262" s="494"/>
      <c r="E262" s="494"/>
      <c r="F262" s="494"/>
      <c r="G262" s="494"/>
      <c r="H262" s="494"/>
      <c r="I262" s="494"/>
      <c r="J262" s="494"/>
      <c r="K262" s="494"/>
      <c r="L262" s="494"/>
      <c r="M262" s="494"/>
      <c r="N262" s="494"/>
      <c r="O262" s="494"/>
      <c r="P262" s="494"/>
      <c r="Q262" s="494"/>
      <c r="R262" s="494"/>
      <c r="S262" s="494"/>
      <c r="T262" s="494"/>
      <c r="U262" s="494"/>
      <c r="V262" s="494"/>
      <c r="W262" s="49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</row>
    <row r="263" spans="1:35" s="43" customFormat="1" ht="12.75" customHeight="1">
      <c r="A263" s="494"/>
      <c r="B263" s="494"/>
      <c r="C263" s="494"/>
      <c r="D263" s="494"/>
      <c r="E263" s="494"/>
      <c r="F263" s="494"/>
      <c r="G263" s="494"/>
      <c r="H263" s="494"/>
      <c r="I263" s="494"/>
      <c r="J263" s="494"/>
      <c r="K263" s="494"/>
      <c r="L263" s="494"/>
      <c r="M263" s="494"/>
      <c r="N263" s="494"/>
      <c r="O263" s="494"/>
      <c r="P263" s="494"/>
      <c r="Q263" s="494"/>
      <c r="R263" s="494"/>
      <c r="S263" s="494"/>
      <c r="T263" s="494"/>
      <c r="U263" s="494"/>
      <c r="V263" s="494"/>
      <c r="W263" s="49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1:35" s="43" customFormat="1" ht="12.75" customHeight="1">
      <c r="A264" s="494"/>
      <c r="B264" s="494"/>
      <c r="C264" s="494"/>
      <c r="D264" s="494"/>
      <c r="E264" s="494"/>
      <c r="F264" s="494"/>
      <c r="G264" s="494"/>
      <c r="H264" s="494"/>
      <c r="I264" s="494"/>
      <c r="J264" s="494"/>
      <c r="K264" s="494"/>
      <c r="L264" s="494"/>
      <c r="M264" s="494"/>
      <c r="N264" s="494"/>
      <c r="O264" s="494"/>
      <c r="P264" s="494"/>
      <c r="Q264" s="494"/>
      <c r="R264" s="494"/>
      <c r="S264" s="494"/>
      <c r="T264" s="494"/>
      <c r="U264" s="494"/>
      <c r="V264" s="494"/>
      <c r="W264" s="49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</row>
    <row r="265" spans="1:23" s="254" customFormat="1" ht="5.25" customHeight="1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V265" s="256"/>
      <c r="W265" s="256"/>
    </row>
    <row r="266" spans="1:23" s="254" customFormat="1" ht="5.25" customHeight="1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V266" s="256"/>
      <c r="W266" s="256"/>
    </row>
    <row r="267" spans="1:23" s="254" customFormat="1" ht="5.25" customHeight="1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V267" s="256"/>
      <c r="W267" s="256"/>
    </row>
    <row r="268" spans="1:23" s="255" customFormat="1" ht="23.25" customHeight="1">
      <c r="A268" s="563" t="s">
        <v>320</v>
      </c>
      <c r="B268" s="564"/>
      <c r="C268" s="564"/>
      <c r="D268" s="564"/>
      <c r="E268" s="564"/>
      <c r="F268" s="564"/>
      <c r="G268" s="564"/>
      <c r="H268" s="564"/>
      <c r="I268" s="564"/>
      <c r="J268" s="564"/>
      <c r="K268" s="564"/>
      <c r="L268" s="564"/>
      <c r="M268" s="564"/>
      <c r="N268" s="564"/>
      <c r="O268" s="564"/>
      <c r="P268" s="564"/>
      <c r="Q268" s="564"/>
      <c r="R268" s="564"/>
      <c r="S268" s="564"/>
      <c r="T268" s="564"/>
      <c r="U268" s="564"/>
      <c r="V268" s="564"/>
      <c r="W268" s="565"/>
    </row>
    <row r="269" spans="1:23" ht="4.5" customHeight="1" thickBo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43"/>
      <c r="V269" s="52"/>
      <c r="W269" s="52"/>
    </row>
    <row r="270" spans="1:23" ht="33.75" customHeight="1">
      <c r="A270" s="607" t="s">
        <v>164</v>
      </c>
      <c r="B270" s="551" t="s">
        <v>49</v>
      </c>
      <c r="C270" s="552"/>
      <c r="D270" s="580" t="s">
        <v>175</v>
      </c>
      <c r="E270" s="627" t="s">
        <v>185</v>
      </c>
      <c r="F270" s="623" t="s">
        <v>177</v>
      </c>
      <c r="G270" s="623" t="s">
        <v>178</v>
      </c>
      <c r="H270" s="623" t="s">
        <v>179</v>
      </c>
      <c r="I270" s="623" t="s">
        <v>198</v>
      </c>
      <c r="J270" s="623" t="s">
        <v>162</v>
      </c>
      <c r="K270" s="623"/>
      <c r="L270" s="623"/>
      <c r="M270" s="623" t="s">
        <v>184</v>
      </c>
      <c r="N270" s="623"/>
      <c r="O270" s="629" t="s">
        <v>155</v>
      </c>
      <c r="P270" s="557" t="s">
        <v>176</v>
      </c>
      <c r="Q270" s="558"/>
      <c r="R270" s="597" t="s">
        <v>183</v>
      </c>
      <c r="S270" s="561" t="s">
        <v>165</v>
      </c>
      <c r="T270" s="562"/>
      <c r="U270" s="574" t="s">
        <v>324</v>
      </c>
      <c r="V270" s="557" t="s">
        <v>243</v>
      </c>
      <c r="W270" s="597"/>
    </row>
    <row r="271" spans="1:23" ht="24" customHeight="1">
      <c r="A271" s="608"/>
      <c r="B271" s="322" t="s">
        <v>173</v>
      </c>
      <c r="C271" s="323" t="s">
        <v>154</v>
      </c>
      <c r="D271" s="581"/>
      <c r="E271" s="628"/>
      <c r="F271" s="624"/>
      <c r="G271" s="624"/>
      <c r="H271" s="624"/>
      <c r="I271" s="624"/>
      <c r="J271" s="427" t="s">
        <v>180</v>
      </c>
      <c r="K271" s="427" t="s">
        <v>181</v>
      </c>
      <c r="L271" s="427" t="s">
        <v>182</v>
      </c>
      <c r="M271" s="427" t="s">
        <v>173</v>
      </c>
      <c r="N271" s="427" t="s">
        <v>154</v>
      </c>
      <c r="O271" s="630"/>
      <c r="P271" s="320" t="s">
        <v>173</v>
      </c>
      <c r="Q271" s="321" t="s">
        <v>154</v>
      </c>
      <c r="R271" s="598"/>
      <c r="S271" s="318" t="s">
        <v>174</v>
      </c>
      <c r="T271" s="319" t="s">
        <v>154</v>
      </c>
      <c r="U271" s="575"/>
      <c r="V271" s="320" t="s">
        <v>244</v>
      </c>
      <c r="W271" s="426" t="s">
        <v>245</v>
      </c>
    </row>
    <row r="272" spans="1:23" ht="12.75" customHeight="1">
      <c r="A272" s="608"/>
      <c r="B272" s="360" t="s">
        <v>82</v>
      </c>
      <c r="C272" s="358" t="s">
        <v>166</v>
      </c>
      <c r="D272" s="361" t="s">
        <v>167</v>
      </c>
      <c r="E272" s="360" t="s">
        <v>87</v>
      </c>
      <c r="F272" s="358" t="s">
        <v>79</v>
      </c>
      <c r="G272" s="358" t="s">
        <v>80</v>
      </c>
      <c r="H272" s="358" t="s">
        <v>153</v>
      </c>
      <c r="I272" s="358" t="s">
        <v>161</v>
      </c>
      <c r="J272" s="358" t="s">
        <v>163</v>
      </c>
      <c r="K272" s="358" t="s">
        <v>83</v>
      </c>
      <c r="L272" s="358" t="s">
        <v>187</v>
      </c>
      <c r="M272" s="358" t="s">
        <v>188</v>
      </c>
      <c r="N272" s="358" t="s">
        <v>81</v>
      </c>
      <c r="O272" s="361" t="s">
        <v>189</v>
      </c>
      <c r="P272" s="360" t="s">
        <v>85</v>
      </c>
      <c r="Q272" s="358" t="s">
        <v>190</v>
      </c>
      <c r="R272" s="361" t="s">
        <v>191</v>
      </c>
      <c r="S272" s="360" t="s">
        <v>192</v>
      </c>
      <c r="T272" s="358" t="s">
        <v>193</v>
      </c>
      <c r="U272" s="361" t="s">
        <v>194</v>
      </c>
      <c r="V272" s="360" t="s">
        <v>85</v>
      </c>
      <c r="W272" s="361" t="s">
        <v>190</v>
      </c>
    </row>
    <row r="273" spans="1:23" ht="24" customHeight="1">
      <c r="A273" s="289" t="s">
        <v>239</v>
      </c>
      <c r="B273" s="340">
        <f>SUM(B274:B287)</f>
        <v>3066</v>
      </c>
      <c r="C273" s="340">
        <f>SUM(C274:C287)</f>
        <v>193</v>
      </c>
      <c r="D273" s="327">
        <f>+B273+C273</f>
        <v>3259</v>
      </c>
      <c r="E273" s="414">
        <f aca="true" t="shared" si="16" ref="E273:W273">SUM(E274:E287)</f>
        <v>647</v>
      </c>
      <c r="F273" s="412">
        <f t="shared" si="16"/>
        <v>84</v>
      </c>
      <c r="G273" s="412">
        <f t="shared" si="16"/>
        <v>4</v>
      </c>
      <c r="H273" s="412">
        <f t="shared" si="16"/>
        <v>0</v>
      </c>
      <c r="I273" s="412">
        <f t="shared" si="16"/>
        <v>35</v>
      </c>
      <c r="J273" s="412">
        <f t="shared" si="16"/>
        <v>4</v>
      </c>
      <c r="K273" s="412">
        <f t="shared" si="16"/>
        <v>0</v>
      </c>
      <c r="L273" s="412">
        <f t="shared" si="16"/>
        <v>3</v>
      </c>
      <c r="M273" s="412">
        <f t="shared" si="16"/>
        <v>775</v>
      </c>
      <c r="N273" s="412">
        <f t="shared" si="16"/>
        <v>19</v>
      </c>
      <c r="O273" s="329">
        <f t="shared" si="16"/>
        <v>794</v>
      </c>
      <c r="P273" s="282">
        <f t="shared" si="16"/>
        <v>125</v>
      </c>
      <c r="Q273" s="376">
        <f t="shared" si="16"/>
        <v>55</v>
      </c>
      <c r="R273" s="332">
        <f t="shared" si="16"/>
        <v>180</v>
      </c>
      <c r="S273" s="346">
        <f t="shared" si="16"/>
        <v>2166</v>
      </c>
      <c r="T273" s="347">
        <f t="shared" si="16"/>
        <v>119</v>
      </c>
      <c r="U273" s="335">
        <f t="shared" si="16"/>
        <v>2285</v>
      </c>
      <c r="V273" s="282">
        <f t="shared" si="16"/>
        <v>1665</v>
      </c>
      <c r="W273" s="332">
        <f t="shared" si="16"/>
        <v>577</v>
      </c>
    </row>
    <row r="274" spans="1:35" s="251" customFormat="1" ht="21" customHeight="1">
      <c r="A274" s="431" t="s">
        <v>247</v>
      </c>
      <c r="B274" s="362">
        <v>658</v>
      </c>
      <c r="C274" s="359">
        <v>2</v>
      </c>
      <c r="D274" s="327">
        <f aca="true" t="shared" si="17" ref="D274:D287">+B274+C274</f>
        <v>660</v>
      </c>
      <c r="E274" s="415">
        <v>96</v>
      </c>
      <c r="F274" s="413">
        <v>2</v>
      </c>
      <c r="G274" s="413">
        <v>0</v>
      </c>
      <c r="H274" s="413">
        <v>0</v>
      </c>
      <c r="I274" s="413">
        <v>0</v>
      </c>
      <c r="J274" s="413">
        <v>0</v>
      </c>
      <c r="K274" s="413">
        <v>0</v>
      </c>
      <c r="L274" s="413">
        <v>0</v>
      </c>
      <c r="M274" s="413">
        <f>SUM(E274:L274)</f>
        <v>98</v>
      </c>
      <c r="N274" s="413">
        <v>0</v>
      </c>
      <c r="O274" s="416">
        <f>SUM(M274:N274)</f>
        <v>98</v>
      </c>
      <c r="P274" s="378">
        <v>12</v>
      </c>
      <c r="Q274" s="377">
        <v>1</v>
      </c>
      <c r="R274" s="405">
        <f>SUM(P274:Q274)</f>
        <v>13</v>
      </c>
      <c r="S274" s="384">
        <f>+B274-M274-P274</f>
        <v>548</v>
      </c>
      <c r="T274" s="383">
        <f>+C274-N274-Q274</f>
        <v>1</v>
      </c>
      <c r="U274" s="385">
        <f aca="true" t="shared" si="18" ref="U274:U287">+S274+T274</f>
        <v>549</v>
      </c>
      <c r="V274" s="378">
        <v>343</v>
      </c>
      <c r="W274" s="405">
        <v>94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</row>
    <row r="275" spans="1:35" s="251" customFormat="1" ht="21" customHeight="1">
      <c r="A275" s="431" t="s">
        <v>317</v>
      </c>
      <c r="B275" s="362">
        <v>59</v>
      </c>
      <c r="C275" s="359">
        <v>0</v>
      </c>
      <c r="D275" s="327">
        <f t="shared" si="17"/>
        <v>59</v>
      </c>
      <c r="E275" s="415">
        <v>23</v>
      </c>
      <c r="F275" s="413">
        <v>4</v>
      </c>
      <c r="G275" s="413">
        <v>1</v>
      </c>
      <c r="H275" s="413">
        <v>0</v>
      </c>
      <c r="I275" s="413">
        <v>5</v>
      </c>
      <c r="J275" s="413">
        <v>0</v>
      </c>
      <c r="K275" s="413">
        <v>0</v>
      </c>
      <c r="L275" s="413">
        <v>1</v>
      </c>
      <c r="M275" s="413">
        <f aca="true" t="shared" si="19" ref="M275:M287">SUM(E275:L275)</f>
        <v>34</v>
      </c>
      <c r="N275" s="413">
        <v>9</v>
      </c>
      <c r="O275" s="416">
        <f aca="true" t="shared" si="20" ref="O275:O287">SUM(M275:N275)</f>
        <v>43</v>
      </c>
      <c r="P275" s="378">
        <v>4</v>
      </c>
      <c r="Q275" s="377">
        <v>0</v>
      </c>
      <c r="R275" s="405">
        <f aca="true" t="shared" si="21" ref="R275:R287">SUM(P275:Q275)</f>
        <v>4</v>
      </c>
      <c r="S275" s="384">
        <f>+B275-M275-P275</f>
        <v>21</v>
      </c>
      <c r="T275" s="383">
        <f>+C275-N275-Q275</f>
        <v>-9</v>
      </c>
      <c r="U275" s="385">
        <f t="shared" si="18"/>
        <v>12</v>
      </c>
      <c r="V275" s="378">
        <v>123</v>
      </c>
      <c r="W275" s="405">
        <v>38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</row>
    <row r="276" spans="1:35" s="251" customFormat="1" ht="21" customHeight="1">
      <c r="A276" s="431" t="s">
        <v>285</v>
      </c>
      <c r="B276" s="362">
        <v>513</v>
      </c>
      <c r="C276" s="359">
        <v>4</v>
      </c>
      <c r="D276" s="327">
        <f t="shared" si="17"/>
        <v>517</v>
      </c>
      <c r="E276" s="415">
        <v>146</v>
      </c>
      <c r="F276" s="413">
        <v>2</v>
      </c>
      <c r="G276" s="413">
        <v>0</v>
      </c>
      <c r="H276" s="413">
        <v>0</v>
      </c>
      <c r="I276" s="413">
        <v>0</v>
      </c>
      <c r="J276" s="413">
        <v>0</v>
      </c>
      <c r="K276" s="413">
        <v>0</v>
      </c>
      <c r="L276" s="413">
        <v>0</v>
      </c>
      <c r="M276" s="413">
        <f t="shared" si="19"/>
        <v>148</v>
      </c>
      <c r="N276" s="413">
        <v>0</v>
      </c>
      <c r="O276" s="416">
        <f t="shared" si="20"/>
        <v>148</v>
      </c>
      <c r="P276" s="378">
        <v>6</v>
      </c>
      <c r="Q276" s="377">
        <v>1</v>
      </c>
      <c r="R276" s="405">
        <f t="shared" si="21"/>
        <v>7</v>
      </c>
      <c r="S276" s="384">
        <f aca="true" t="shared" si="22" ref="S276:S287">+B276-M276-P276</f>
        <v>359</v>
      </c>
      <c r="T276" s="383">
        <f aca="true" t="shared" si="23" ref="T276:T287">+C276-N276-Q276</f>
        <v>3</v>
      </c>
      <c r="U276" s="385">
        <f t="shared" si="18"/>
        <v>362</v>
      </c>
      <c r="V276" s="378">
        <v>249</v>
      </c>
      <c r="W276" s="405">
        <v>147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</row>
    <row r="277" spans="1:35" s="251" customFormat="1" ht="21" customHeight="1">
      <c r="A277" s="431" t="s">
        <v>318</v>
      </c>
      <c r="B277" s="362">
        <v>54</v>
      </c>
      <c r="C277" s="359">
        <v>13</v>
      </c>
      <c r="D277" s="327">
        <f t="shared" si="17"/>
        <v>67</v>
      </c>
      <c r="E277" s="415">
        <v>18</v>
      </c>
      <c r="F277" s="413">
        <v>3</v>
      </c>
      <c r="G277" s="413">
        <v>1</v>
      </c>
      <c r="H277" s="413">
        <v>0</v>
      </c>
      <c r="I277" s="413">
        <v>1</v>
      </c>
      <c r="J277" s="413">
        <v>3</v>
      </c>
      <c r="K277" s="413">
        <v>0</v>
      </c>
      <c r="L277" s="413">
        <v>1</v>
      </c>
      <c r="M277" s="413">
        <f t="shared" si="19"/>
        <v>27</v>
      </c>
      <c r="N277" s="413">
        <v>10</v>
      </c>
      <c r="O277" s="416">
        <f t="shared" si="20"/>
        <v>37</v>
      </c>
      <c r="P277" s="378">
        <v>4</v>
      </c>
      <c r="Q277" s="377">
        <v>2</v>
      </c>
      <c r="R277" s="405">
        <f t="shared" si="21"/>
        <v>6</v>
      </c>
      <c r="S277" s="384">
        <f t="shared" si="22"/>
        <v>23</v>
      </c>
      <c r="T277" s="383">
        <f t="shared" si="23"/>
        <v>1</v>
      </c>
      <c r="U277" s="385">
        <f t="shared" si="18"/>
        <v>24</v>
      </c>
      <c r="V277" s="378">
        <v>92</v>
      </c>
      <c r="W277" s="405">
        <v>63</v>
      </c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</row>
    <row r="278" spans="1:35" s="251" customFormat="1" ht="21" customHeight="1">
      <c r="A278" s="431" t="s">
        <v>258</v>
      </c>
      <c r="B278" s="362">
        <v>125</v>
      </c>
      <c r="C278" s="359">
        <v>3</v>
      </c>
      <c r="D278" s="327">
        <f t="shared" si="17"/>
        <v>128</v>
      </c>
      <c r="E278" s="415">
        <v>26</v>
      </c>
      <c r="F278" s="413">
        <v>0</v>
      </c>
      <c r="G278" s="413">
        <v>2</v>
      </c>
      <c r="H278" s="413">
        <v>0</v>
      </c>
      <c r="I278" s="413">
        <v>6</v>
      </c>
      <c r="J278" s="413">
        <v>0</v>
      </c>
      <c r="K278" s="413">
        <v>0</v>
      </c>
      <c r="L278" s="413">
        <v>1</v>
      </c>
      <c r="M278" s="413">
        <f t="shared" si="19"/>
        <v>35</v>
      </c>
      <c r="N278" s="413">
        <v>0</v>
      </c>
      <c r="O278" s="416">
        <f t="shared" si="20"/>
        <v>35</v>
      </c>
      <c r="P278" s="378">
        <v>5</v>
      </c>
      <c r="Q278" s="377">
        <v>3</v>
      </c>
      <c r="R278" s="405">
        <f t="shared" si="21"/>
        <v>8</v>
      </c>
      <c r="S278" s="384">
        <f>+B278-M278-P278</f>
        <v>85</v>
      </c>
      <c r="T278" s="383">
        <f>+C278-N278-Q278</f>
        <v>0</v>
      </c>
      <c r="U278" s="385">
        <f t="shared" si="18"/>
        <v>85</v>
      </c>
      <c r="V278" s="378">
        <v>91</v>
      </c>
      <c r="W278" s="405">
        <v>31</v>
      </c>
      <c r="X278" s="252"/>
      <c r="Y278" s="252"/>
      <c r="Z278" s="252"/>
      <c r="AA278" s="252"/>
      <c r="AB278" s="252"/>
      <c r="AC278" s="252"/>
      <c r="AD278" s="252"/>
      <c r="AE278" s="252"/>
      <c r="AF278" s="252"/>
      <c r="AG278" s="252"/>
      <c r="AH278" s="252"/>
      <c r="AI278" s="252"/>
    </row>
    <row r="279" spans="1:35" s="251" customFormat="1" ht="21" customHeight="1">
      <c r="A279" s="431" t="s">
        <v>231</v>
      </c>
      <c r="B279" s="362">
        <v>168</v>
      </c>
      <c r="C279" s="359">
        <v>5</v>
      </c>
      <c r="D279" s="327">
        <f t="shared" si="17"/>
        <v>173</v>
      </c>
      <c r="E279" s="415">
        <v>32</v>
      </c>
      <c r="F279" s="413">
        <v>12</v>
      </c>
      <c r="G279" s="413">
        <v>0</v>
      </c>
      <c r="H279" s="413">
        <v>0</v>
      </c>
      <c r="I279" s="413">
        <v>5</v>
      </c>
      <c r="J279" s="413">
        <v>0</v>
      </c>
      <c r="K279" s="413">
        <v>0</v>
      </c>
      <c r="L279" s="413">
        <v>0</v>
      </c>
      <c r="M279" s="413">
        <f t="shared" si="19"/>
        <v>49</v>
      </c>
      <c r="N279" s="413">
        <v>0</v>
      </c>
      <c r="O279" s="416">
        <f t="shared" si="20"/>
        <v>49</v>
      </c>
      <c r="P279" s="378">
        <v>43</v>
      </c>
      <c r="Q279" s="377">
        <v>3</v>
      </c>
      <c r="R279" s="405">
        <f t="shared" si="21"/>
        <v>46</v>
      </c>
      <c r="S279" s="384">
        <f>+B279-M279-P279</f>
        <v>76</v>
      </c>
      <c r="T279" s="383">
        <f>+C279-N279-Q279</f>
        <v>2</v>
      </c>
      <c r="U279" s="385">
        <f t="shared" si="18"/>
        <v>78</v>
      </c>
      <c r="V279" s="378">
        <v>58</v>
      </c>
      <c r="W279" s="405">
        <v>15</v>
      </c>
      <c r="X279" s="252"/>
      <c r="Y279" s="252"/>
      <c r="Z279" s="252"/>
      <c r="AA279" s="252"/>
      <c r="AB279" s="252"/>
      <c r="AC279" s="252"/>
      <c r="AD279" s="252"/>
      <c r="AE279" s="252"/>
      <c r="AF279" s="252"/>
      <c r="AG279" s="252"/>
      <c r="AH279" s="252"/>
      <c r="AI279" s="252"/>
    </row>
    <row r="280" spans="1:35" s="251" customFormat="1" ht="21" customHeight="1">
      <c r="A280" s="431" t="s">
        <v>286</v>
      </c>
      <c r="B280" s="362">
        <v>404</v>
      </c>
      <c r="C280" s="359">
        <v>85</v>
      </c>
      <c r="D280" s="327">
        <f t="shared" si="17"/>
        <v>489</v>
      </c>
      <c r="E280" s="415">
        <v>77</v>
      </c>
      <c r="F280" s="413">
        <v>9</v>
      </c>
      <c r="G280" s="413">
        <v>0</v>
      </c>
      <c r="H280" s="413">
        <v>0</v>
      </c>
      <c r="I280" s="413">
        <v>2</v>
      </c>
      <c r="J280" s="413">
        <v>0</v>
      </c>
      <c r="K280" s="413">
        <v>0</v>
      </c>
      <c r="L280" s="413">
        <v>0</v>
      </c>
      <c r="M280" s="413">
        <f t="shared" si="19"/>
        <v>88</v>
      </c>
      <c r="N280" s="413">
        <v>0</v>
      </c>
      <c r="O280" s="416">
        <f t="shared" si="20"/>
        <v>88</v>
      </c>
      <c r="P280" s="378">
        <v>12</v>
      </c>
      <c r="Q280" s="377">
        <v>10</v>
      </c>
      <c r="R280" s="405">
        <f t="shared" si="21"/>
        <v>22</v>
      </c>
      <c r="S280" s="384">
        <f t="shared" si="22"/>
        <v>304</v>
      </c>
      <c r="T280" s="383">
        <f t="shared" si="23"/>
        <v>75</v>
      </c>
      <c r="U280" s="385">
        <f t="shared" si="18"/>
        <v>379</v>
      </c>
      <c r="V280" s="378">
        <v>185</v>
      </c>
      <c r="W280" s="405">
        <v>49</v>
      </c>
      <c r="X280" s="252"/>
      <c r="Y280" s="252"/>
      <c r="Z280" s="252"/>
      <c r="AA280" s="252"/>
      <c r="AB280" s="252"/>
      <c r="AC280" s="252"/>
      <c r="AD280" s="252"/>
      <c r="AE280" s="252"/>
      <c r="AF280" s="252"/>
      <c r="AG280" s="252"/>
      <c r="AH280" s="252"/>
      <c r="AI280" s="252"/>
    </row>
    <row r="281" spans="1:35" s="251" customFormat="1" ht="21" customHeight="1">
      <c r="A281" s="431" t="s">
        <v>257</v>
      </c>
      <c r="B281" s="362">
        <v>346</v>
      </c>
      <c r="C281" s="359">
        <v>3</v>
      </c>
      <c r="D281" s="327">
        <f t="shared" si="17"/>
        <v>349</v>
      </c>
      <c r="E281" s="415">
        <v>64</v>
      </c>
      <c r="F281" s="413">
        <v>3</v>
      </c>
      <c r="G281" s="413">
        <v>0</v>
      </c>
      <c r="H281" s="413">
        <v>0</v>
      </c>
      <c r="I281" s="413">
        <v>0</v>
      </c>
      <c r="J281" s="413">
        <v>0</v>
      </c>
      <c r="K281" s="413">
        <v>0</v>
      </c>
      <c r="L281" s="413">
        <v>0</v>
      </c>
      <c r="M281" s="413">
        <f t="shared" si="19"/>
        <v>67</v>
      </c>
      <c r="N281" s="413">
        <v>0</v>
      </c>
      <c r="O281" s="416">
        <f t="shared" si="20"/>
        <v>67</v>
      </c>
      <c r="P281" s="378">
        <v>10</v>
      </c>
      <c r="Q281" s="377">
        <v>0</v>
      </c>
      <c r="R281" s="405">
        <f t="shared" si="21"/>
        <v>10</v>
      </c>
      <c r="S281" s="384">
        <f t="shared" si="22"/>
        <v>269</v>
      </c>
      <c r="T281" s="383">
        <f t="shared" si="23"/>
        <v>3</v>
      </c>
      <c r="U281" s="385">
        <f t="shared" si="18"/>
        <v>272</v>
      </c>
      <c r="V281" s="378">
        <v>137</v>
      </c>
      <c r="W281" s="405">
        <v>58</v>
      </c>
      <c r="X281" s="252"/>
      <c r="Y281" s="252"/>
      <c r="Z281" s="252"/>
      <c r="AA281" s="252"/>
      <c r="AB281" s="252"/>
      <c r="AC281" s="252"/>
      <c r="AD281" s="252"/>
      <c r="AE281" s="252"/>
      <c r="AF281" s="252"/>
      <c r="AG281" s="252"/>
      <c r="AH281" s="252"/>
      <c r="AI281" s="252"/>
    </row>
    <row r="282" spans="1:35" s="251" customFormat="1" ht="21" customHeight="1">
      <c r="A282" s="431" t="s">
        <v>248</v>
      </c>
      <c r="B282" s="362">
        <v>137</v>
      </c>
      <c r="C282" s="359">
        <v>23</v>
      </c>
      <c r="D282" s="327">
        <f t="shared" si="17"/>
        <v>160</v>
      </c>
      <c r="E282" s="415">
        <v>29</v>
      </c>
      <c r="F282" s="413">
        <v>20</v>
      </c>
      <c r="G282" s="413">
        <v>0</v>
      </c>
      <c r="H282" s="413">
        <v>0</v>
      </c>
      <c r="I282" s="413">
        <v>2</v>
      </c>
      <c r="J282" s="413">
        <v>1</v>
      </c>
      <c r="K282" s="413">
        <v>0</v>
      </c>
      <c r="L282" s="413">
        <v>0</v>
      </c>
      <c r="M282" s="413">
        <f t="shared" si="19"/>
        <v>52</v>
      </c>
      <c r="N282" s="413">
        <v>0</v>
      </c>
      <c r="O282" s="416">
        <f t="shared" si="20"/>
        <v>52</v>
      </c>
      <c r="P282" s="378">
        <v>9</v>
      </c>
      <c r="Q282" s="377">
        <v>14</v>
      </c>
      <c r="R282" s="405">
        <f t="shared" si="21"/>
        <v>23</v>
      </c>
      <c r="S282" s="384">
        <f>+B282-M282-P282</f>
        <v>76</v>
      </c>
      <c r="T282" s="383">
        <f>+C282-N282-Q282</f>
        <v>9</v>
      </c>
      <c r="U282" s="385">
        <f t="shared" si="18"/>
        <v>85</v>
      </c>
      <c r="V282" s="378">
        <v>49</v>
      </c>
      <c r="W282" s="405">
        <v>7</v>
      </c>
      <c r="X282" s="252"/>
      <c r="Y282" s="252"/>
      <c r="Z282" s="252"/>
      <c r="AA282" s="252"/>
      <c r="AB282" s="252"/>
      <c r="AC282" s="252"/>
      <c r="AD282" s="252"/>
      <c r="AE282" s="252"/>
      <c r="AF282" s="252"/>
      <c r="AG282" s="252"/>
      <c r="AH282" s="252"/>
      <c r="AI282" s="252"/>
    </row>
    <row r="283" spans="1:35" s="251" customFormat="1" ht="21" customHeight="1">
      <c r="A283" s="431" t="s">
        <v>277</v>
      </c>
      <c r="B283" s="362">
        <v>138</v>
      </c>
      <c r="C283" s="359">
        <v>11</v>
      </c>
      <c r="D283" s="327">
        <f t="shared" si="17"/>
        <v>149</v>
      </c>
      <c r="E283" s="415">
        <v>18</v>
      </c>
      <c r="F283" s="413">
        <v>4</v>
      </c>
      <c r="G283" s="413">
        <v>0</v>
      </c>
      <c r="H283" s="413">
        <v>0</v>
      </c>
      <c r="I283" s="413">
        <v>0</v>
      </c>
      <c r="J283" s="413">
        <v>0</v>
      </c>
      <c r="K283" s="413">
        <v>0</v>
      </c>
      <c r="L283" s="413">
        <v>0</v>
      </c>
      <c r="M283" s="413">
        <f t="shared" si="19"/>
        <v>22</v>
      </c>
      <c r="N283" s="413">
        <v>0</v>
      </c>
      <c r="O283" s="416">
        <f t="shared" si="20"/>
        <v>22</v>
      </c>
      <c r="P283" s="378">
        <v>7</v>
      </c>
      <c r="Q283" s="377">
        <v>7</v>
      </c>
      <c r="R283" s="405">
        <f t="shared" si="21"/>
        <v>14</v>
      </c>
      <c r="S283" s="384">
        <f t="shared" si="22"/>
        <v>109</v>
      </c>
      <c r="T283" s="383">
        <f t="shared" si="23"/>
        <v>4</v>
      </c>
      <c r="U283" s="385">
        <f t="shared" si="18"/>
        <v>113</v>
      </c>
      <c r="V283" s="378">
        <v>41</v>
      </c>
      <c r="W283" s="405">
        <v>10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  <c r="AH283" s="252"/>
      <c r="AI283" s="252"/>
    </row>
    <row r="284" spans="1:35" s="251" customFormat="1" ht="21" customHeight="1">
      <c r="A284" s="431" t="s">
        <v>233</v>
      </c>
      <c r="B284" s="362">
        <v>92</v>
      </c>
      <c r="C284" s="359">
        <v>0</v>
      </c>
      <c r="D284" s="327">
        <f t="shared" si="17"/>
        <v>92</v>
      </c>
      <c r="E284" s="415">
        <v>23</v>
      </c>
      <c r="F284" s="413">
        <v>9</v>
      </c>
      <c r="G284" s="413">
        <v>0</v>
      </c>
      <c r="H284" s="413">
        <v>0</v>
      </c>
      <c r="I284" s="413">
        <v>4</v>
      </c>
      <c r="J284" s="413">
        <v>0</v>
      </c>
      <c r="K284" s="413">
        <v>0</v>
      </c>
      <c r="L284" s="413">
        <v>0</v>
      </c>
      <c r="M284" s="413">
        <v>34</v>
      </c>
      <c r="N284" s="413">
        <v>0</v>
      </c>
      <c r="O284" s="416">
        <f t="shared" si="20"/>
        <v>34</v>
      </c>
      <c r="P284" s="378">
        <v>5</v>
      </c>
      <c r="Q284" s="377">
        <v>1</v>
      </c>
      <c r="R284" s="405">
        <f t="shared" si="21"/>
        <v>6</v>
      </c>
      <c r="S284" s="384">
        <f t="shared" si="22"/>
        <v>53</v>
      </c>
      <c r="T284" s="383">
        <f t="shared" si="23"/>
        <v>-1</v>
      </c>
      <c r="U284" s="385">
        <f t="shared" si="18"/>
        <v>52</v>
      </c>
      <c r="V284" s="378">
        <v>79</v>
      </c>
      <c r="W284" s="405">
        <v>26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  <c r="AH284" s="252"/>
      <c r="AI284" s="252"/>
    </row>
    <row r="285" spans="1:35" s="251" customFormat="1" ht="21" customHeight="1">
      <c r="A285" s="431" t="s">
        <v>232</v>
      </c>
      <c r="B285" s="362">
        <v>85</v>
      </c>
      <c r="C285" s="359">
        <v>15</v>
      </c>
      <c r="D285" s="327">
        <f t="shared" si="17"/>
        <v>100</v>
      </c>
      <c r="E285" s="415">
        <v>25</v>
      </c>
      <c r="F285" s="413">
        <v>4</v>
      </c>
      <c r="G285" s="413">
        <v>0</v>
      </c>
      <c r="H285" s="413">
        <v>0</v>
      </c>
      <c r="I285" s="413">
        <v>4</v>
      </c>
      <c r="J285" s="413">
        <v>0</v>
      </c>
      <c r="K285" s="413">
        <v>0</v>
      </c>
      <c r="L285" s="413">
        <v>0</v>
      </c>
      <c r="M285" s="413">
        <f t="shared" si="19"/>
        <v>33</v>
      </c>
      <c r="N285" s="413">
        <v>0</v>
      </c>
      <c r="O285" s="416">
        <f t="shared" si="20"/>
        <v>33</v>
      </c>
      <c r="P285" s="378">
        <v>3</v>
      </c>
      <c r="Q285" s="377">
        <v>1</v>
      </c>
      <c r="R285" s="405">
        <f t="shared" si="21"/>
        <v>4</v>
      </c>
      <c r="S285" s="384">
        <f t="shared" si="22"/>
        <v>49</v>
      </c>
      <c r="T285" s="383">
        <f t="shared" si="23"/>
        <v>14</v>
      </c>
      <c r="U285" s="385">
        <f t="shared" si="18"/>
        <v>63</v>
      </c>
      <c r="V285" s="378">
        <v>131</v>
      </c>
      <c r="W285" s="405">
        <v>22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  <c r="AH285" s="252"/>
      <c r="AI285" s="252"/>
    </row>
    <row r="286" spans="1:35" s="251" customFormat="1" ht="21" customHeight="1">
      <c r="A286" s="431" t="s">
        <v>235</v>
      </c>
      <c r="B286" s="362">
        <v>147</v>
      </c>
      <c r="C286" s="359">
        <v>21</v>
      </c>
      <c r="D286" s="327">
        <f t="shared" si="17"/>
        <v>168</v>
      </c>
      <c r="E286" s="415">
        <v>46</v>
      </c>
      <c r="F286" s="413">
        <v>7</v>
      </c>
      <c r="G286" s="413">
        <v>0</v>
      </c>
      <c r="H286" s="413">
        <v>0</v>
      </c>
      <c r="I286" s="413">
        <v>4</v>
      </c>
      <c r="J286" s="413">
        <v>0</v>
      </c>
      <c r="K286" s="413">
        <v>0</v>
      </c>
      <c r="L286" s="413">
        <v>0</v>
      </c>
      <c r="M286" s="413">
        <f t="shared" si="19"/>
        <v>57</v>
      </c>
      <c r="N286" s="413">
        <v>0</v>
      </c>
      <c r="O286" s="416">
        <f t="shared" si="20"/>
        <v>57</v>
      </c>
      <c r="P286" s="378">
        <v>4</v>
      </c>
      <c r="Q286" s="377">
        <v>5</v>
      </c>
      <c r="R286" s="405">
        <f t="shared" si="21"/>
        <v>9</v>
      </c>
      <c r="S286" s="384">
        <f t="shared" si="22"/>
        <v>86</v>
      </c>
      <c r="T286" s="383">
        <f t="shared" si="23"/>
        <v>16</v>
      </c>
      <c r="U286" s="385">
        <f t="shared" si="18"/>
        <v>102</v>
      </c>
      <c r="V286" s="378">
        <v>55</v>
      </c>
      <c r="W286" s="405">
        <v>6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</row>
    <row r="287" spans="1:35" s="251" customFormat="1" ht="21" customHeight="1" thickBot="1">
      <c r="A287" s="432" t="s">
        <v>234</v>
      </c>
      <c r="B287" s="363">
        <v>140</v>
      </c>
      <c r="C287" s="364">
        <v>8</v>
      </c>
      <c r="D287" s="327">
        <f t="shared" si="17"/>
        <v>148</v>
      </c>
      <c r="E287" s="417">
        <v>24</v>
      </c>
      <c r="F287" s="418">
        <v>5</v>
      </c>
      <c r="G287" s="418">
        <v>0</v>
      </c>
      <c r="H287" s="418">
        <v>0</v>
      </c>
      <c r="I287" s="418">
        <v>2</v>
      </c>
      <c r="J287" s="418">
        <v>0</v>
      </c>
      <c r="K287" s="418">
        <v>0</v>
      </c>
      <c r="L287" s="418">
        <v>0</v>
      </c>
      <c r="M287" s="418">
        <f t="shared" si="19"/>
        <v>31</v>
      </c>
      <c r="N287" s="418">
        <v>0</v>
      </c>
      <c r="O287" s="419">
        <f t="shared" si="20"/>
        <v>31</v>
      </c>
      <c r="P287" s="379">
        <v>1</v>
      </c>
      <c r="Q287" s="380">
        <v>7</v>
      </c>
      <c r="R287" s="352">
        <f t="shared" si="21"/>
        <v>8</v>
      </c>
      <c r="S287" s="386">
        <f t="shared" si="22"/>
        <v>108</v>
      </c>
      <c r="T287" s="387">
        <f t="shared" si="23"/>
        <v>1</v>
      </c>
      <c r="U287" s="388">
        <f t="shared" si="18"/>
        <v>109</v>
      </c>
      <c r="V287" s="379">
        <v>32</v>
      </c>
      <c r="W287" s="352">
        <v>11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</row>
    <row r="288" spans="1:33" s="43" customFormat="1" ht="12.75" customHeight="1">
      <c r="A288" s="550"/>
      <c r="B288" s="550"/>
      <c r="C288" s="550"/>
      <c r="D288" s="550"/>
      <c r="E288" s="550"/>
      <c r="F288" s="550"/>
      <c r="G288" s="550"/>
      <c r="H288" s="550"/>
      <c r="I288" s="550"/>
      <c r="J288" s="550"/>
      <c r="K288" s="550"/>
      <c r="L288" s="550"/>
      <c r="M288" s="550"/>
      <c r="N288" s="550"/>
      <c r="O288" s="550"/>
      <c r="P288" s="550"/>
      <c r="Q288" s="550"/>
      <c r="R288" s="550"/>
      <c r="S288" s="550"/>
      <c r="T288" s="550"/>
      <c r="U288" s="550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5" s="62" customFormat="1" ht="10.5" customHeight="1">
      <c r="A289" s="338"/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46"/>
      <c r="V289" s="267"/>
      <c r="W289" s="267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</row>
    <row r="326" ht="17.25" customHeight="1"/>
    <row r="327" ht="17.25" customHeight="1"/>
    <row r="328" ht="17.25" customHeight="1"/>
    <row r="329" ht="17.25" customHeight="1"/>
    <row r="336" ht="22.5" customHeight="1"/>
  </sheetData>
  <sheetProtection/>
  <mergeCells count="81">
    <mergeCell ref="A2:S2"/>
    <mergeCell ref="T2:U2"/>
    <mergeCell ref="A27:U27"/>
    <mergeCell ref="A87:U87"/>
    <mergeCell ref="A93:U93"/>
    <mergeCell ref="A98:U98"/>
    <mergeCell ref="A88:U88"/>
    <mergeCell ref="R125:R126"/>
    <mergeCell ref="S125:T125"/>
    <mergeCell ref="U125:U126"/>
    <mergeCell ref="A131:U131"/>
    <mergeCell ref="M125:N125"/>
    <mergeCell ref="O125:O126"/>
    <mergeCell ref="G125:G126"/>
    <mergeCell ref="H125:H126"/>
    <mergeCell ref="I125:I126"/>
    <mergeCell ref="J125:L125"/>
    <mergeCell ref="A125:A127"/>
    <mergeCell ref="B125:C125"/>
    <mergeCell ref="D125:D126"/>
    <mergeCell ref="E125:E126"/>
    <mergeCell ref="F125:F126"/>
    <mergeCell ref="P125:Q125"/>
    <mergeCell ref="P159:Q159"/>
    <mergeCell ref="G159:G160"/>
    <mergeCell ref="J159:L159"/>
    <mergeCell ref="E159:E160"/>
    <mergeCell ref="F159:F160"/>
    <mergeCell ref="D237:D238"/>
    <mergeCell ref="E237:E238"/>
    <mergeCell ref="F237:F238"/>
    <mergeCell ref="A235:W235"/>
    <mergeCell ref="V237:W237"/>
    <mergeCell ref="A180:U180"/>
    <mergeCell ref="A288:U288"/>
    <mergeCell ref="J270:L270"/>
    <mergeCell ref="M270:N270"/>
    <mergeCell ref="O270:O271"/>
    <mergeCell ref="P270:Q270"/>
    <mergeCell ref="R270:R271"/>
    <mergeCell ref="S270:T270"/>
    <mergeCell ref="A270:A272"/>
    <mergeCell ref="B270:C270"/>
    <mergeCell ref="D270:D271"/>
    <mergeCell ref="E270:E271"/>
    <mergeCell ref="F270:F271"/>
    <mergeCell ref="G270:G271"/>
    <mergeCell ref="H270:H271"/>
    <mergeCell ref="I270:I271"/>
    <mergeCell ref="V270:W270"/>
    <mergeCell ref="A268:W268"/>
    <mergeCell ref="U270:U271"/>
    <mergeCell ref="P237:Q237"/>
    <mergeCell ref="R237:R238"/>
    <mergeCell ref="S237:T237"/>
    <mergeCell ref="U237:U238"/>
    <mergeCell ref="A244:U244"/>
    <mergeCell ref="G237:G238"/>
    <mergeCell ref="H237:H238"/>
    <mergeCell ref="I237:I238"/>
    <mergeCell ref="J237:L237"/>
    <mergeCell ref="O237:O238"/>
    <mergeCell ref="M237:N237"/>
    <mergeCell ref="A237:A239"/>
    <mergeCell ref="B237:C237"/>
    <mergeCell ref="A120:W120"/>
    <mergeCell ref="A121:W121"/>
    <mergeCell ref="A123:W123"/>
    <mergeCell ref="V159:W159"/>
    <mergeCell ref="V125:W125"/>
    <mergeCell ref="A157:W157"/>
    <mergeCell ref="R159:R160"/>
    <mergeCell ref="S159:T159"/>
    <mergeCell ref="U159:U160"/>
    <mergeCell ref="H159:H160"/>
    <mergeCell ref="I159:I160"/>
    <mergeCell ref="M159:N159"/>
    <mergeCell ref="O159:O160"/>
    <mergeCell ref="A159:A161"/>
    <mergeCell ref="B159:C159"/>
    <mergeCell ref="D159:D160"/>
  </mergeCells>
  <hyperlinks>
    <hyperlink ref="A131" r:id="rId1" display="http://www.pj.gob.pe/"/>
    <hyperlink ref="A180" r:id="rId2" display="http://www.pj.gob.pe/"/>
    <hyperlink ref="A244" r:id="rId3" display="http://www.pj.gob.pe/"/>
  </hyperlinks>
  <printOptions horizontalCentered="1" verticalCentered="1"/>
  <pageMargins left="0.5905511811023623" right="0.2362204724409449" top="0.2362204724409449" bottom="0.35433070866141736" header="0" footer="0.2362204724409449"/>
  <pageSetup horizontalDpi="600" verticalDpi="600" orientation="portrait" paperSize="9" scale="50" r:id="rId5"/>
  <headerFooter scaleWithDoc="0" alignWithMargins="0">
    <oddFooter>&amp;CPágina &amp;P</oddFooter>
  </headerFooter>
  <rowBreaks count="1" manualBreakCount="1">
    <brk id="212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PJUDICIAL</cp:lastModifiedBy>
  <cp:lastPrinted>2017-05-09T21:01:55Z</cp:lastPrinted>
  <dcterms:created xsi:type="dcterms:W3CDTF">2010-07-12T21:49:07Z</dcterms:created>
  <dcterms:modified xsi:type="dcterms:W3CDTF">2017-08-01T20:49:49Z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